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 yWindow="60" windowWidth="25476" windowHeight="8940" activeTab="0"/>
  </bookViews>
  <sheets>
    <sheet name="Part List Report" sheetId="1" r:id="rId1"/>
    <sheet name="Project Information" sheetId="2" r:id="rId2"/>
  </sheets>
  <definedNames/>
  <calcPr fullCalcOnLoad="1"/>
</workbook>
</file>

<file path=xl/sharedStrings.xml><?xml version="1.0" encoding="utf-8"?>
<sst xmlns="http://schemas.openxmlformats.org/spreadsheetml/2006/main" count="754" uniqueCount="428">
  <si>
    <t>Project Full Path</t>
  </si>
  <si>
    <t>Project Filename</t>
  </si>
  <si>
    <t>Variant Name</t>
  </si>
  <si>
    <t>Data-Source Filename</t>
  </si>
  <si>
    <t>Data-Source Full Path</t>
  </si>
  <si>
    <t>Title</t>
  </si>
  <si>
    <t>Total Quantity</t>
  </si>
  <si>
    <t>Report Time</t>
  </si>
  <si>
    <t>Report Date</t>
  </si>
  <si>
    <t>Report Date &amp; Tine</t>
  </si>
  <si>
    <t>Output Name</t>
  </si>
  <si>
    <t>Output Type</t>
  </si>
  <si>
    <t>Output Generator Name</t>
  </si>
  <si>
    <t>Output Generator Description</t>
  </si>
  <si>
    <t>Project:</t>
  </si>
  <si>
    <t>Variant:</t>
  </si>
  <si>
    <t>Print Date:</t>
  </si>
  <si>
    <t>Report Date:</t>
  </si>
  <si>
    <t>Approved</t>
  </si>
  <si>
    <t>Notes</t>
  </si>
  <si>
    <t>#</t>
  </si>
  <si>
    <t>Component List</t>
  </si>
  <si>
    <t>Source Data:</t>
  </si>
  <si>
    <t>Size mm</t>
  </si>
  <si>
    <t>Power W</t>
  </si>
  <si>
    <t>Cost</t>
  </si>
  <si>
    <t>0301-MMFE-8.PrjPcb</t>
  </si>
  <si>
    <t>None</t>
  </si>
  <si>
    <t>5/13/2014</t>
  </si>
  <si>
    <t>4:21:02 PM</t>
  </si>
  <si>
    <t>Bill of Materials For Project [0301-MMFE-8.PrjPcb] (No PCB Document Selected)</t>
  </si>
  <si>
    <t>Quantity</t>
  </si>
  <si>
    <t>Designator</t>
  </si>
  <si>
    <t>B1, B2, B3, B4</t>
  </si>
  <si>
    <t>C1, C3, C9, C10, C11, C12, C13, C14, C40, C41, C65, C70, C71, C72, C74, C83, C97, C100, C101, C103, C105, C108, C109, C112, C124, C130, C153, C154, C160, C161, C162, C163, C170, C171, C172, C174, C178, C182, C183, C184, C185, C186, C187, C188, C189, C222, C224, C225, C262, C263, C264, C265, C266, C267, C268, C269, C270, C271, C272, C273, C274, C275, C276, C277, C278, C279, C280, C281, C282, C283, C284, C285, C286, C287, C288, C289, C290, C291, C292, C293, C294, C295, C296, C297, C298, C299, C300, C301, C302, C303, C304, C305, C306, C307, C407, C408, C409, C410, C411, C412, C413, C414, C415, C416, C417, C418, C419, C420, C421</t>
  </si>
  <si>
    <t>C2, C4, C19, C20, C21, C22, C23, C24, C25, C26, C27, C28, C29, C30, C31, C32, C33, C34, C35, C36, C37, C53, C54, C55, C56, C57, C58, C59, C60, C61, C66, C67, C68, C75, C76, C77, C78, C79, C81, C82, C84, C85, C86, C88, C89, C90, C91, C92, C93, C94, C95, C96, C102, C106, C107, C110, C111, C113, C114, C115, C117, C118, C119, C120, C121, C122, C123, C125, C126, C127, C128, C131, C132, C134, C155, C156, C157, C158, C164, C165, C166, C167, C168, C169, C173, C175, C176, C177, C191, C192, C193, C194, C195, C215, C216, C217, C218, C219, C220, C221, C223, C226, C227, C228, C229, C230, C231, C232, C233, C234, C235, C236, C237, C238, C239, C240, C241, C242, C243, C244, C245, C246, C247, C248, C249, C250, C251, C252, C253, C254, C255, C256, C257, C258, C259, C260, C261, C387, C390, C391, C392, C393, C394, C395, C396, C397, C398, C399, C400, C401, C402, C403, C404, C405, C406, C427, C430, C431, C433, C434, C485, C486, C487, C488</t>
  </si>
  <si>
    <t>C5, C6, C7, C8, C15, C16, C17, C18, C42, C69, C73, C87, C98, C99, C104, C116, C129, C133, C137, C148, C149, C150, C151, C159, C179, C180, C181, C190, C308, C309, C310, C311, C312, C313, C314, C315, C316, C317, C318, C319, C320, C321, C322, C323, C324, C325, C326, C327, C328, C329, C330, C331, C332, C333, C334, C335, C336, C337, C338, C339, C340, C341, C342, C343, C344, C345, C346, C347, C348, C349, C350, C351, C352, C353, C354, C355, C356, C357, C358, C359, C360, C361, C362, C363, C364, C365, C366, C367, C368, C369, C370, C371, C372, C373, C374, C375, C376, C377, C378, C379, C380, C381, C382, C383, C384, C385, C386, C422, C423, C424, C425, C426</t>
  </si>
  <si>
    <t>C38, C49, C135, C136, C138, C139, C140, C196, C197, C198, C199, C200, C201, C202, C471, C472, C473, C474, C478</t>
  </si>
  <si>
    <t>C39, C46, C458, C460, C461, C468, C481</t>
  </si>
  <si>
    <t>C43, C44, C48, C52, C80, C152, C463, C464, C465, C466, C475, C476</t>
  </si>
  <si>
    <t>C45, C47, C459, C462, C467, C477</t>
  </si>
  <si>
    <t>C50, C51, C142, C144, C469, C470, C479, C482, C483, C484</t>
  </si>
  <si>
    <t>C62, C63</t>
  </si>
  <si>
    <t>C64, C141, C143, C480</t>
  </si>
  <si>
    <t>C145</t>
  </si>
  <si>
    <t>C146, C147</t>
  </si>
  <si>
    <t>CBL1, CBL2</t>
  </si>
  <si>
    <t>D1, D2, D3, D4, D5, D6, D7, D8, D9, D10, D11, D12, D13, D14, D15, D16, D17, D18, D19, D20, D21, D22, D23, D24, D25, D26, D27, D28, D29, D30, D31, D32, D33, D34, D35, D36, D37, D38, D39, D40, D41, D42, D43, D44, D45, D46, D47, D48, D49, D50, D51, D52, D53, D54, D55, D56, D57, D58, D59, D60, D61, D62, D63, D64, D65, D66, D67, D68, D69, D70, D71, D72, D73, D74, D75, D76, D77, D78, D79, D80, D81, D82, D83, D84, D85, D86, D87, D88, D89, D90, D91, D92, D93, D94, D95, D96, D97, D98, D99, D100, D101, D102, D103, D104, D105, D106, D107, D108, D109, D110, D111, D112, D113, D114, D115, D116, D117, D118, D119, D120, D121, D122, D123, D124, D125, D126, D127, D128</t>
  </si>
  <si>
    <t>D129</t>
  </si>
  <si>
    <t>D130, D132, D133, D135, D136, D137, D138, D153, D154, D155</t>
  </si>
  <si>
    <t>D131</t>
  </si>
  <si>
    <t>D148, D151</t>
  </si>
  <si>
    <t>D149, D152</t>
  </si>
  <si>
    <t>DCDC1, DCDC2</t>
  </si>
  <si>
    <t>F1, F2</t>
  </si>
  <si>
    <t>FTG1, FTG2, FTG3, FTG4, FTG5, FTG6</t>
  </si>
  <si>
    <t>J1, J2</t>
  </si>
  <si>
    <t>J9</t>
  </si>
  <si>
    <t>J11, J12, J13</t>
  </si>
  <si>
    <t>J15, J16, J17, J18, J23</t>
  </si>
  <si>
    <t>J20, J21</t>
  </si>
  <si>
    <t>J24</t>
  </si>
  <si>
    <t>J25</t>
  </si>
  <si>
    <t>JT5, JT6</t>
  </si>
  <si>
    <t>L1, L2, L3, L4, L5, L6, L7, L8, L9, L10, L11, L12, L13, L14,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t>
  </si>
  <si>
    <t>P1</t>
  </si>
  <si>
    <t>P2, P3, P4, P5, P6, P7, P8, P9</t>
  </si>
  <si>
    <t>PCB1</t>
  </si>
  <si>
    <t>PCB2</t>
  </si>
  <si>
    <t>PCB3</t>
  </si>
  <si>
    <t>PS1, PS2, PS3, PS4, PS5, PS6, PS7, PS8, PS9, PS10, PS11, PS12, PS13, PS14, PS15, PS16, PS17, PS18, PS19, PS20, PS21, PS22, PS23</t>
  </si>
  <si>
    <t>Q1, Q2, Q6, Q7, Q21</t>
  </si>
  <si>
    <t>R1, R2, R3, R4, R5, R6, R7, R8, R9, R10, R11, R12, R13, R14, R15, R16, R17, R18, R19, R20, R21, R22, R23, R24, R25, R26, R27, R28, R29, R30, R31, R32, R33, R34, R35, R36, R37, R38, R39, R40, R41, R42, R43, R44, R45, R46, R47, R48, R49, R50, R51, R52, R53, R54, R55, R56, R57, R58, R59, R60, R61, R62, R63, R64, R65, R66, R67, R68, R69, R70, R71, R72, R73, R74, R75, R76, R77, R78, R79, R80, R81, R82, R83, R84, R85, R86, R87, R88, R89, R90, R91, R92, R93, R94, R95, R96, R97, R98, R99, R100, R101, R102, R103, R104, R105, R106, R107, R108, R109, R110, R111, R112, R113, R114, R115, R116, R117, R118, R119, R120, R121, R122, R123, R124, R125, R126, R127, R128, R129, R130, R131, R132, R133, R134, R135, R136, R137, R138, R139, R140, R141, R142, R143, R144, R145, R146, R147, R148, R149, R150, R151, R152, R153, R154, R155, R156, R157, R158, R159, R160, R161, R162, R163, R164, R165, R166, R167, R168, R169, R170, R171, R172, R173, R174, R175, R176, R177, R178, R179, R180, R181, R182, R183, R184, R185, R186, R187, R188, R189, R190, R191, R192, R193, R194, R195, R196, R197, R198, R199, R200, R201, R202, R203, R204, R205, R206, R207, R208, R209, R210, R211, R212, R213, R214, R215, R216, R217, R218, R219, R220, R221, R222, R223, R224, R225, R226, R227, R228, R229, R230, R231, R232, R233, R234, R235, R236, R237, R238, R239, R240, R241, R242, R243, R244, R245, R246, R247, R248, R249, R250, R251, R252, R253, R254, R255, R256, R257, R258, R259, R260, R261, R262, R263, R264, R265, R266, R267, R268, R269, R270, R271, R272, R273, R274, R275, R276, R277, R278, R279, R280, R281, R282, R283, R284, R285, R286, R287, R288, R289, R290, R291, R292, R293, R294, R295, R296, R297, R298, R299, R300, R301, R302, R303, R304, R305, R306, R307, R308, R309, R310, R311, R312, R313, R314, R315, R316, R317, R318, R319, R320, R321, R322, R323, R324, R325, R326, R327, R328, R329, R330, R331, R332, R333, R334, R335, R336, R337, R338, R339, R340, R341, R342, R343, R344, R345, R346, R347, R348, R349, R350, R351, R352, R353, R354, R355, R356, R357, R358, R359, R360, R361, R362, R363, R364, R365, R366, R367, R368, R369, R370, R371, R372, R373, R374, R375, R376, R377, R378, R379, R380, R381, R382, R383, R384, R385, R386, R387, R388, R389, R390, R391, R392, R393, R394, R395, R396, R397, R398, R399, R400, R401, R402, R403, R404, R405, R406, R407, R408, R409, R410, R411, R412, R413, R414, R415, R416, R417, R418, R419, R420, R421, R422, R423, R424, R425, R426, R427, R428, R429, R430, R431, R432, R433, R434, R435, R436, R437, R438, R439, R440, R441, R442, R443, R444, R445, R446, R447, R448, R449, R450, R451, R452, R453, R454, R455, R456, R457, R458, R459, R460, R461, R462, R463, R464, R465, R466, R467, R468, R469, R470, R471, R472, R473, R474, R475, R476, R477, R478, R479, R480, R481, R482, R483, R484, R485, R486, R487, R488, R489, R490, R491, R492, R493, R494, R495, R496, R497, R498, R499, R500, R501, R502, R503, R504, R505, R506, R507, R508, R509, R510, R511, R512, R513, R514, R515, R516, R517, R518, R519, R520, R521, R522, R523, R524, R525, R526, R527, R528, R529, R530, R531, R532, R533, R534, R535, R536, R537, R538, R539, R540, R541, R542, R543, R544, R545, R546, R547, R548, R549, R550, R551, R552, R553, R554, R555, R556, R557, R558, R559, R560, R561, R562, R563, R564, R565, R566, R567, R568, R569, R570, R571, R572, R573, R574, R575, R576, R577, R578, R579, R580, R581, R582, R583, R584, R585, R586, R587, R588, R589, R590, R591, R592, R593, R594, R595, R596, R597, R598, R599, R600, R601, R602, R603, R604, R605, R606, R607, R608, R609, R610, R611, R612, R613, R614, R615, R616, R617, R618, R619, R620, R621, R622, R623, R624, R625, R626, R627, R628, R629, R630, R631, R632, R633, R634, R635, R636, R637, R638, R639, R640, R641, R642, R643, R644, R645, R646, R647, R648, R649, R650, R651, R652, R653, R654, R655, R656, R657, R658, R659, R660, R661, R662, R663, R664, R665, R666, R667, R668, R669, R670, R671, R672, R673, R674, R675, R676, R677, R678, R679, R680, R681, R682, R683, R684, R685, R686, R687, R688, R689, R690, R691, R692, R693, R694, R695, R696, R697, R698, R699, R700, R701, R702, R703, R704, R705, R706, R707, R708, R709, R710, R711, R712, R713, R714, R715, R716, R717, R718, R719, R720, R721, R722, R723, R724, R725, R726, R727, R728, R729, R730, R731, R732, R733, R734, R735, R736, R737, R738, R739, R740, R741, R742, R743, R744, R745, R746, R747, R748, R749, R750, R751, R752, R753, R754, R755, R756, R757, R758, R759, R760, R761, R762, R763, R764, R765, R766, R767, R768, R769, R770, R771, R772, R773, R774, R775, R776, R777, R778, R779, R780, R781, R782, R783, R784, R785, R786, R787, R788, R789, R790, R791, R792, R793, R794, R795, R796, R797, R798, R799, R800, R801, R802, R803, R804, R805, R806, R807, R808, R809, R810, R811, R812, R813, R814, R815, R816, R817, R818, R819, R820, R821, R822, R823, R824, R825, R826, R827, R828, R829, R830, R831, R832, R833, R834, R835, R836, R837, R838, R839, R840, R841, R842, R843, R844, R845, R846, R847, R848, R849, R850, R851, R852, R853, R854, R855, R856, R857, R858, R859, R860, R861, R862, R863, R864, R865, R866, R867, R868, R869, R870, R871, R872, R873, R874, R875, R876, R877, R878, R879, R880, R881, R882, R883, R884, R885, R886, R887, R888, R889, R890, R891, R892, R893, R894, R895, R896, R897, R898, R899, R900, R901, R902, R903, R904, R905, R906, R907, R908, R909, R910, R911, R912, R913, R914, R915, R916, R917, R918, R919, R920, R921, R922, R923, R924, R925, R926, R927, R928, R929, R930, R931, R932, R933, R934, R935, R936, R937, R938, R939, R940, R941, R942, R943, R944, R945, R946, R947, R948, R949, R950, R951, R952, R953, R954, R955, R956, R957, R958, R959, R960, R961, R962, R963, R964, R965, R966, R967, R968, R969, R970, R971, R972, R973, R974, R975, R976, R977, R978, R979, R980, R981, R982, R983, R984, R985, R986, R987, R988, R989, R990, R991, R992, R993, R994, R995, R996, R997, R998, R999, R1000, R1001, R1002, R1003, R1004, R1005, R1006, R1007, R1008, R1009, R1010, R1011, R1012, R1013, R1014, R1015, R1016, R1017, R1018, R1019, R1020, R1021, R1022, R1023, R1024</t>
  </si>
  <si>
    <t>R1025, R1034, R1049, R1051, R1052, R1120, R1121</t>
  </si>
  <si>
    <t>R1026, R1027, R1028, R1029, R1054, R1055, R1066, R1067, R1068, R1069, R1070, R1071, R1072, R1073, R1074, R1075, R1076, R1077, R1079</t>
  </si>
  <si>
    <t>R1030, R1031, R1048, R1053, R1080, R1085, R1139, R1140, R1211</t>
  </si>
  <si>
    <t>R1032, R1036, R1037, R1038, R1040, R1041, R1042, R1044, R1045, R1046, R1058, R1060, R1062, R1063, R1064, R1065, R1087, R1088, R1089, R1091, R1117, R1118, R1126, R1127, R1128</t>
  </si>
  <si>
    <t>R1033, R1122</t>
  </si>
  <si>
    <t>R1035, R1039, R1043, R1057, R1059, R1061, R1090, R1123, R1124, R1129, R1130, R1131, R1132, R1133, R1134, R1135, R1138, R1215, R1216, R1217, R1218</t>
  </si>
  <si>
    <t>R1047, R1050, R1096</t>
  </si>
  <si>
    <t>R1056, R1092, R1093, R1094, R1095, R1136, R1228, R1229, R1230, R1231, R1232</t>
  </si>
  <si>
    <t>R1078</t>
  </si>
  <si>
    <t>R1081, R1082</t>
  </si>
  <si>
    <t>R1083, R1084</t>
  </si>
  <si>
    <t>R1086</t>
  </si>
  <si>
    <t>R1097, R1098, R1099, R1100, R1101, R1102, R1103, R1104, R1105, R1106, R1107, R1108, R1109, R1110, R1111, R1142, R1143, R1144, R1145, R1146, R1147, R1148, R1149, R1150, R1151, R1152, R1153, R1154, R1155, R1156, R1157, R1158, R1159, R1160, R1161, R1162, R1163, R1164, R1165, R1166, R1167, R1168, R1169, R1170, R1171, R1172, R1173, R1174, R1175, R1176, R1177, R1178, R1179, R1180, R1181, R1182, R1183, R1184, R1185, R1186, R1187, R1188, R1189, R1190, R1191, R1192, R1193, R1194, R1195, R1196, R1197, R1198, R1199, R1200, R1201, R1202, R1203, R1204, R1205, R1206, R1207, R1208, R1209, R1210</t>
  </si>
  <si>
    <t>R1112, R1113, R1141</t>
  </si>
  <si>
    <t>R1114, R1115, R1116, R1119, R1125, R1233, R1234</t>
  </si>
  <si>
    <t>R1137</t>
  </si>
  <si>
    <t>R1212, R1213, R1214, R1219, R1220, R1221, R1222, R1223, R1224, R1225, R1226, R1227, R1235, R1236, R1237, R1238</t>
  </si>
  <si>
    <t>RP1</t>
  </si>
  <si>
    <t>SW1</t>
  </si>
  <si>
    <t>U1, U2, U3, U4, U5, U6, U7, U8</t>
  </si>
  <si>
    <t>U9</t>
  </si>
  <si>
    <t>U10</t>
  </si>
  <si>
    <t>U11, U14</t>
  </si>
  <si>
    <t>U12</t>
  </si>
  <si>
    <t>U13</t>
  </si>
  <si>
    <t>X1, X4</t>
  </si>
  <si>
    <t>X2</t>
  </si>
  <si>
    <t>X3</t>
  </si>
  <si>
    <t>X5</t>
  </si>
  <si>
    <t>Z1</t>
  </si>
  <si>
    <t>Description</t>
  </si>
  <si>
    <t>Single Terminal Socket</t>
  </si>
  <si>
    <t>CAP CER 4.7uF 0402 6.3V 20% X5R</t>
  </si>
  <si>
    <t>Cap Cer 0.22uF 0201 6.3V 20% X5R</t>
  </si>
  <si>
    <t>CAP CER 100UF 6.3V 20% X5R 1206</t>
  </si>
  <si>
    <t>CAP Cer 0.01uF 10V 10% X5R C0201</t>
  </si>
  <si>
    <t>CAP Cer 0.001uF 25V 10% X7R C0201</t>
  </si>
  <si>
    <t>CAP Cer 0.1uF 10V 10% X5R C0201</t>
  </si>
  <si>
    <t>CAP CER 10UF 6.3V 20% X5R 0402</t>
  </si>
  <si>
    <t>CAP Cer 18pF 50V 5% C0201</t>
  </si>
  <si>
    <t>Cap Cer 0.22uF 0402 50V 10% X5R</t>
  </si>
  <si>
    <t>CAP CER 10UF 35V 10% X5R 1206</t>
  </si>
  <si>
    <t>CAP Cer 47pF 25V 5% X7R 0201</t>
  </si>
  <si>
    <t>CAP Cer 470pF 25V 10% X7R 0201</t>
  </si>
  <si>
    <t>miniSAS 4i 36 ckts</t>
  </si>
  <si>
    <t>TVS with Ultra Low Capacitance SOT-563-6</t>
  </si>
  <si>
    <t>Blue LED Vf=2.7V 0603 SMD</t>
  </si>
  <si>
    <t>LED GREEN CLEAR 0603 SMD</t>
  </si>
  <si>
    <t>Silicon Switching Diode for High-Speed Switching</t>
  </si>
  <si>
    <t>DFLS130L-7 in a PowerDI_123 Vf=.3</t>
  </si>
  <si>
    <t>LED, Red, LTST-C190CKT, 0603</t>
  </si>
  <si>
    <t>Dual, 26VIN, 4A DC/DC</t>
  </si>
  <si>
    <t>PTC Resettable Fuse 1.5A 24VDC</t>
  </si>
  <si>
    <t>Fiducial Target</t>
  </si>
  <si>
    <t>Elastomeric Connector</t>
  </si>
  <si>
    <t>2.0mm 7x2 shrouded header</t>
  </si>
  <si>
    <t>Connector HDMI 19 Male + 1 Shield</t>
  </si>
  <si>
    <t>CONN JACK MMCX STR PCB</t>
  </si>
  <si>
    <t>75783-0132</t>
  </si>
  <si>
    <t>CONN HEADER RT/A .156 4POS 30AU</t>
  </si>
  <si>
    <t>CONN SM RJ45 Jack 10/100/1000 w/Mags and LEDs 14 pin 8 pos RJ45_MAG_wurth_7498111120R</t>
  </si>
  <si>
    <t>Jumper 3-pad 0R0 0402 RES-3padJPR R0402-DUAL_JMP</t>
  </si>
  <si>
    <t>FB SM 220 ohm@100MHz 2000mA 0.25 0.045 ohm@DC L0805</t>
  </si>
  <si>
    <t>Header, 16-Pin, Dual row</t>
  </si>
  <si>
    <t>Header, 2-Pin</t>
  </si>
  <si>
    <t>0301-MMFE-8 - 3 week layout</t>
  </si>
  <si>
    <t>0301-MMFE-8- 2 week turn</t>
  </si>
  <si>
    <t>0301-MMFE-8 - assembly - 10 day turn</t>
  </si>
  <si>
    <t>Adjustable1.1A Single  Resistor Low Dropout  Regulator</t>
  </si>
  <si>
    <t>N-Channel MOSFET</t>
  </si>
  <si>
    <t>RES 24R9 50mW 0.01 R0201</t>
  </si>
  <si>
    <t>RES 49R9 62mW 0.01 R0402</t>
  </si>
  <si>
    <t>RES 120K 62mW 0.01 R0402</t>
  </si>
  <si>
    <t>RES 100K 62mW 0.01 R0402</t>
  </si>
  <si>
    <t>RES 4K87 62mW 0.01 R0402</t>
  </si>
  <si>
    <t>RES 22R1 62mW 0.01 R0402</t>
  </si>
  <si>
    <t>RES 0R0 62mW 0.01 R0402, RES 0R0 62mW 0.01 R0402, RES 0R0 62mW 0.01 R0402, RES 0R0 62mW 0.01 R0402, RES 100R 62mW 0.01 R0402, RES 100R 62mW 0.01 R0402, RES 100R 62mW 0.01 R0402, RES 0R0 62mW 0.01 R0402, RES 0R0 62mW 0.01 R0402, RES 100R 62mW 0.01 R0402, RES 100R 62mW 0.01 R0402, RES 100R 62mW 0.01 R0402, RES 0R0 62mW 0.01 R0402, RES 0R0 62mW 0.01 R0402, RES 0R0 62mW 0.01 R0402, RES 0R0 62mW 0.01 R0402, RES 100R 62mW 0.01 R0402, RES 0R0 62mW 0.01 R0402, RES 0R0 62mW 0.01 R0402, RES 0R0 62mW 0.01 R0402, RES 0R0 62mW 0.01 R0402</t>
  </si>
  <si>
    <t>RES 300R 62mW 0.01 R0402</t>
  </si>
  <si>
    <t>RES 1M 62mW 0.01 R0402</t>
  </si>
  <si>
    <t>RES 180K 62mW 0.01 R0402</t>
  </si>
  <si>
    <t>RES 150 62mW 0.01 R0402</t>
  </si>
  <si>
    <t>RES 48K7 62mW 0.01 R0402</t>
  </si>
  <si>
    <t>RES 28K 62mW 0.01 R0402</t>
  </si>
  <si>
    <t>RES 100R 62mW 0.01 R0201</t>
  </si>
  <si>
    <t>RES 499K 62mW 0.01 R0402</t>
  </si>
  <si>
    <t>RES 1K 62mW 0.01 R0402</t>
  </si>
  <si>
    <t>RES 10R 62mW 0.01 R0805</t>
  </si>
  <si>
    <t>RES 100K 50mW 0.01 R0201</t>
  </si>
  <si>
    <t>4-Resistor Array 3.2x1.6mm</t>
  </si>
  <si>
    <t>SW_PB_SPST_4POS_SMT</t>
  </si>
  <si>
    <t>Micro Megas Analog Input ASIC Version 2</t>
  </si>
  <si>
    <t>Artix-7 FPGA, 285 User I/Os, 4 GTP, 484-Ball BGA, Speed Grade 1, Industrial Grade, Pb-Free</t>
  </si>
  <si>
    <t>NOR Flash Serial-SPI 1.8V 256Mbit 256M/128M/64M x 1bit/2bit/4bit 8ns 8-Pin DFN EP</t>
  </si>
  <si>
    <t>4-bit non-inverting translator 1.2 V to 5 V.</t>
  </si>
  <si>
    <t>Ethernet 10/100/1000 GMII to CU 88E1111-B2-BAB1C000 TFBGA</t>
  </si>
  <si>
    <t>Osc SM  50MHz 50ppm    15pF 2.5mm x 2mm OSC-4 XTAL_KC2520</t>
  </si>
  <si>
    <t>CRYSTAL 25.00 MHZ SMT 18PF</t>
  </si>
  <si>
    <t>Osc SM LVDS 200MHz DSC1123 / Si530 LVDS OSC</t>
  </si>
  <si>
    <t>IC CLK GEN ETH LVDS 8-TSSOP</t>
  </si>
  <si>
    <t>Elastomeric Connector Retainer</t>
  </si>
  <si>
    <t>#Column Name Error:MFG</t>
  </si>
  <si>
    <t>MFGPN</t>
  </si>
  <si>
    <t>NA</t>
  </si>
  <si>
    <t>GRM155R60J475ME87D</t>
  </si>
  <si>
    <t>TY JMK063BJ224MP-F</t>
  </si>
  <si>
    <t>CL31A107MQHNNNE</t>
  </si>
  <si>
    <t>0201ZD103KAT2A</t>
  </si>
  <si>
    <t>GRM033R71E102KA01D</t>
  </si>
  <si>
    <t>02016D104KAT2A</t>
  </si>
  <si>
    <t>CL05A106MQ5NUNC</t>
  </si>
  <si>
    <t>GRM0335C1H180JA01D</t>
  </si>
  <si>
    <t>UMK105BJ224KV-F</t>
  </si>
  <si>
    <t>GMK316BJ106KL</t>
  </si>
  <si>
    <t>GRM0335C1E470JA01D</t>
  </si>
  <si>
    <t>GRM033R71E471KA01D</t>
  </si>
  <si>
    <t>8F36-AAA105-1.00</t>
  </si>
  <si>
    <t>NUP4114UPXV6T1G</t>
  </si>
  <si>
    <t>LTST-C193TBKT-5A</t>
  </si>
  <si>
    <t>LTST-C190GKT</t>
  </si>
  <si>
    <t>BAS16</t>
  </si>
  <si>
    <t>DFLS130L-7</t>
  </si>
  <si>
    <t>LTST-C190CKT</t>
  </si>
  <si>
    <t>LTM4619EV#PBF</t>
  </si>
  <si>
    <t>MINISMDC075F/24-2</t>
  </si>
  <si>
    <t>FIDUCIAL_TARGET_S100-200</t>
  </si>
  <si>
    <t>ZEBRA</t>
  </si>
  <si>
    <t>MLX 87832-1420</t>
  </si>
  <si>
    <t>MOLEX_46765-1001</t>
  </si>
  <si>
    <t>0734151471</t>
  </si>
  <si>
    <t>075783-0132</t>
  </si>
  <si>
    <t>3-641210-4</t>
  </si>
  <si>
    <t>7498111120R</t>
  </si>
  <si>
    <t>CRCW04020000Z0ED</t>
  </si>
  <si>
    <t>BLM21PG221SN1D</t>
  </si>
  <si>
    <t>0010897162</t>
  </si>
  <si>
    <t>102972-2</t>
  </si>
  <si>
    <t>0301-MMFE-8</t>
  </si>
  <si>
    <t>0301_MMFE-8</t>
  </si>
  <si>
    <t>LT3080EDD#TRPBF</t>
  </si>
  <si>
    <t>DMG1012T-SOT523</t>
  </si>
  <si>
    <t>ERJ-1GEF24R9C</t>
  </si>
  <si>
    <t>CRCW040249R9FKED</t>
  </si>
  <si>
    <t>CRCW0402120KFKED</t>
  </si>
  <si>
    <t>CRCW0402100KFKED</t>
  </si>
  <si>
    <t>CRCW04024K87FKED</t>
  </si>
  <si>
    <t>CRCW040222R1FKED</t>
  </si>
  <si>
    <t>CRCW04020000Z0ED, CRCW04020000Z0ED, CRCW04020000Z0ED, CRCW04020000Z0ED, CRCW0402100RFKED, CRCW0402100RFKED, CRCW0402100RFKED, CRCW04020000Z0ED, CRCW04020000Z0ED, CRCW0402100RFKED, CRCW0402100RFKED, CRCW0402100RFKED, CRCW04020000Z0ED, CRCW04020000Z0ED, CRCW04020000Z0ED, CRCW04020000Z0ED, CRCW0402100RFKED, CRCW04020000Z0ED, CRCW04020000Z0ED, CRCW04020000Z0ED, CRCW04020000Z0ED</t>
  </si>
  <si>
    <t>CRCW0402300RFKED</t>
  </si>
  <si>
    <t>CRCW04021M00FKED</t>
  </si>
  <si>
    <t>CRCW0402180KFKED</t>
  </si>
  <si>
    <t>CRCW0402150RFKED</t>
  </si>
  <si>
    <t>CRCW040248K7FKED</t>
  </si>
  <si>
    <t>CRCW04028K0FKED</t>
  </si>
  <si>
    <t>CRCW0201100RFKED</t>
  </si>
  <si>
    <t>CRCW0402499KFKED</t>
  </si>
  <si>
    <t>CRCW04021K00FKED</t>
  </si>
  <si>
    <t>CRCW080510R0FKEA</t>
  </si>
  <si>
    <t>CRCW0201100KFKED</t>
  </si>
  <si>
    <t>Bourns CAY16-472J4LF</t>
  </si>
  <si>
    <t>8-1437565-0</t>
  </si>
  <si>
    <t>VMM2</t>
  </si>
  <si>
    <t>XC7A200T-1FBG484I</t>
  </si>
  <si>
    <t>n25q256a11ef840</t>
  </si>
  <si>
    <t>TXB0104RUT</t>
  </si>
  <si>
    <t>88E1111-B2-BAB1C000</t>
  </si>
  <si>
    <t>KC2520B50.0000C10E00</t>
  </si>
  <si>
    <t>ABM8-25.000MHZ-B2-T</t>
  </si>
  <si>
    <t>DSC1123DI2-200.0000T</t>
  </si>
  <si>
    <t>ICS844021BG-01LF</t>
  </si>
  <si>
    <t>Footprint</t>
  </si>
  <si>
    <t>MTG300_600</t>
  </si>
  <si>
    <t>CAPC.0402</t>
  </si>
  <si>
    <t>CAPC.0201</t>
  </si>
  <si>
    <t>CAPC.1206</t>
  </si>
  <si>
    <t>C0201</t>
  </si>
  <si>
    <t>1206</t>
  </si>
  <si>
    <t>SOT-563-6</t>
  </si>
  <si>
    <t>LED_LITE-LTST-C191TBKT-2</t>
  </si>
  <si>
    <t>SOT-23</t>
  </si>
  <si>
    <t>PowerDI_123</t>
  </si>
  <si>
    <t>ltm4619</t>
  </si>
  <si>
    <t>1812</t>
  </si>
  <si>
    <t>FIDUCIAL_TOP_S100-200</t>
  </si>
  <si>
    <t>zebra</t>
  </si>
  <si>
    <t>CON_MLX-87332-1420-2</t>
  </si>
  <si>
    <t>HDMI-0467651001</t>
  </si>
  <si>
    <t>COAX_2.54MM</t>
  </si>
  <si>
    <t>MOLEX_36TH</t>
  </si>
  <si>
    <t>CON_TE-640445-4</t>
  </si>
  <si>
    <t>MAG45-7498111120R</t>
  </si>
  <si>
    <t>R0402-DUAL_JMP</t>
  </si>
  <si>
    <t>L0805</t>
  </si>
  <si>
    <t>HDR2X8</t>
  </si>
  <si>
    <t>HDR1X2</t>
  </si>
  <si>
    <t>lt3080</t>
  </si>
  <si>
    <t>SOT-23_N</t>
  </si>
  <si>
    <t>RESC.0402</t>
  </si>
  <si>
    <t>6-0805</t>
  </si>
  <si>
    <t>RPAK4\LCC-2</t>
  </si>
  <si>
    <t>FBG484</t>
  </si>
  <si>
    <t>SO8W</t>
  </si>
  <si>
    <t>RUT-N12_QFN127P600-8N</t>
  </si>
  <si>
    <t>TFBGA117</t>
  </si>
  <si>
    <t>XTAL_KC2520</t>
  </si>
  <si>
    <t>abm8</t>
  </si>
  <si>
    <t>XTAL_SI530</t>
  </si>
  <si>
    <t>TQFP65P640X300X120-8N</t>
  </si>
  <si>
    <t>Zebra Holster</t>
  </si>
  <si>
    <t>DNP</t>
  </si>
  <si>
    <t/>
  </si>
  <si>
    <t>[NoValue], [NoValue], DNP, [NoValue], [NoValue], [NoValue], DNP, DNP, DNP, [NoValue]</t>
  </si>
  <si>
    <t>[NoValue],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[NoValue], DNP, [NoValue], [NoValue], DNP</t>
  </si>
  <si>
    <t>[NoValue], [NoValue], [NoValue], [NoValue], [NoValue], [NoValue], [NoValue], [NoValue], [NoValue], [NoValue], [NoValue], [NoValue], DNP, [NoValue], DNP, DNP, [NoValue], [NoValue], [NoValue], [NoValue], [NoValue]</t>
  </si>
  <si>
    <t>Size</t>
  </si>
  <si>
    <t>255</t>
  </si>
  <si>
    <t>.5</t>
  </si>
  <si>
    <t>.18</t>
  </si>
  <si>
    <t>5.12</t>
  </si>
  <si>
    <t>1.67</t>
  </si>
  <si>
    <t>0</t>
  </si>
  <si>
    <t>2.89</t>
  </si>
  <si>
    <t>1.28</t>
  </si>
  <si>
    <t>7.25</t>
  </si>
  <si>
    <t>5.8</t>
  </si>
  <si>
    <t>393.75</t>
  </si>
  <si>
    <t>16.1</t>
  </si>
  <si>
    <t>2.25</t>
  </si>
  <si>
    <t>1025</t>
  </si>
  <si>
    <t>105</t>
  </si>
  <si>
    <t>448.75</t>
  </si>
  <si>
    <t>12.32</t>
  </si>
  <si>
    <t>400</t>
  </si>
  <si>
    <t>160</t>
  </si>
  <si>
    <t>352</t>
  </si>
  <si>
    <t>0.5</t>
  </si>
  <si>
    <t>5.42</t>
  </si>
  <si>
    <t>40.64</t>
  </si>
  <si>
    <t>10</t>
  </si>
  <si>
    <t>9</t>
  </si>
  <si>
    <t>4</t>
  </si>
  <si>
    <t>2.5</t>
  </si>
  <si>
    <t>0.2</t>
  </si>
  <si>
    <t>20</t>
  </si>
  <si>
    <t>196</t>
  </si>
  <si>
    <t>529</t>
  </si>
  <si>
    <t>48</t>
  </si>
  <si>
    <t>162</t>
  </si>
  <si>
    <t>5</t>
  </si>
  <si>
    <t>35</t>
  </si>
  <si>
    <t>19.2</t>
  </si>
  <si>
    <t>2050</t>
  </si>
  <si>
    <t>Watt</t>
  </si>
  <si>
    <t>0.02</t>
  </si>
  <si>
    <t>0.025</t>
  </si>
  <si>
    <t>.2</t>
  </si>
  <si>
    <t>0.05</t>
  </si>
  <si>
    <t>0.1</t>
  </si>
  <si>
    <t>0.014</t>
  </si>
  <si>
    <t>0.640</t>
  </si>
  <si>
    <t>8</t>
  </si>
  <si>
    <t>0.036</t>
  </si>
  <si>
    <t>.7</t>
  </si>
  <si>
    <t>0.020</t>
  </si>
  <si>
    <t>12.5</t>
  </si>
  <si>
    <t>.01</t>
  </si>
  <si>
    <t>0.2945</t>
  </si>
  <si>
    <t>.080</t>
  </si>
  <si>
    <t>0.0340</t>
  </si>
  <si>
    <t>.0085</t>
  </si>
  <si>
    <t>.003</t>
  </si>
  <si>
    <t>.03</t>
  </si>
  <si>
    <t>0.023</t>
  </si>
  <si>
    <t>.078</t>
  </si>
  <si>
    <t>.004</t>
  </si>
  <si>
    <t>11.11</t>
  </si>
  <si>
    <t>0.6</t>
  </si>
  <si>
    <t>0.47</t>
  </si>
  <si>
    <t>.047</t>
  </si>
  <si>
    <t>0.07</t>
  </si>
  <si>
    <t>0.35</t>
  </si>
  <si>
    <t>28.62</t>
  </si>
  <si>
    <t>.21</t>
  </si>
  <si>
    <t>1.22</t>
  </si>
  <si>
    <t>3.10</t>
  </si>
  <si>
    <t>5.47</t>
  </si>
  <si>
    <t>1.9</t>
  </si>
  <si>
    <t>7.03</t>
  </si>
  <si>
    <t>.04</t>
  </si>
  <si>
    <t>1.09</t>
  </si>
  <si>
    <t>0.13</t>
  </si>
  <si>
    <t>919.60</t>
  </si>
  <si>
    <t>615.86</t>
  </si>
  <si>
    <t>1075.06</t>
  </si>
  <si>
    <t>4.36</t>
  </si>
  <si>
    <t>0.03</t>
  </si>
  <si>
    <t>.13</t>
  </si>
  <si>
    <t>0.81</t>
  </si>
  <si>
    <t>40</t>
  </si>
  <si>
    <t>241</t>
  </si>
  <si>
    <t>3.2</t>
  </si>
  <si>
    <t>.75</t>
  </si>
  <si>
    <t>15</t>
  </si>
  <si>
    <t>3.21</t>
  </si>
  <si>
    <t>1</t>
  </si>
  <si>
    <t>1.</t>
  </si>
  <si>
    <t>11</t>
  </si>
  <si>
    <t>Availability</t>
  </si>
  <si>
    <t>13K-Arrow</t>
  </si>
  <si>
    <t>9k-AV</t>
  </si>
  <si>
    <t>7K-DK</t>
  </si>
  <si>
    <t>13K-AV</t>
  </si>
  <si>
    <t>250K-AV</t>
  </si>
  <si>
    <t>1M-AV</t>
  </si>
  <si>
    <t>30k-AV</t>
  </si>
  <si>
    <t>64K-AV</t>
  </si>
  <si>
    <t>15K-AV</t>
  </si>
  <si>
    <t>6 week - AV</t>
  </si>
  <si>
    <t>4K-DK</t>
  </si>
  <si>
    <t>302K-DK</t>
  </si>
  <si>
    <t>8K-DK</t>
  </si>
  <si>
    <t>15K-Arrow</t>
  </si>
  <si>
    <t>170K-DK</t>
  </si>
  <si>
    <t>1K-DK</t>
  </si>
  <si>
    <t>22K-AV</t>
  </si>
  <si>
    <t>Sarah</t>
  </si>
  <si>
    <t>4710-Ali Elec</t>
  </si>
  <si>
    <t>1K-Heilind</t>
  </si>
  <si>
    <t>915-DK</t>
  </si>
  <si>
    <t>2K-Arrow</t>
  </si>
  <si>
    <t>2K-DK</t>
  </si>
  <si>
    <t>120-DK</t>
  </si>
  <si>
    <t>200K-AV</t>
  </si>
  <si>
    <t>20K-AV</t>
  </si>
  <si>
    <t>10K-Mou</t>
  </si>
  <si>
    <t>3 weeks</t>
  </si>
  <si>
    <t>2 weeks</t>
  </si>
  <si>
    <t>5k-DK</t>
  </si>
  <si>
    <t>450K-AV</t>
  </si>
  <si>
    <t>5M-AV</t>
  </si>
  <si>
    <t>910-AV</t>
  </si>
  <si>
    <t>BNL</t>
  </si>
  <si>
    <t>250-AV</t>
  </si>
  <si>
    <t>1200-AV</t>
  </si>
  <si>
    <t>10K-AV</t>
  </si>
  <si>
    <t>3000-AV</t>
  </si>
  <si>
    <t>200-AV</t>
  </si>
  <si>
    <t>79-DK</t>
  </si>
  <si>
    <t>Received</t>
  </si>
  <si>
    <t>3</t>
  </si>
  <si>
    <t>C:\Pjcts\AltProj\0301-MMFE_8\0301-MMFE_8\0301-MMFE-8.PrjPcb</t>
  </si>
  <si>
    <t>2021</t>
  </si>
  <si>
    <t>5/13/2014 4:21:02 PM</t>
  </si>
  <si>
    <t>Bill of Materials</t>
  </si>
  <si>
    <t>BOM_PartType</t>
  </si>
  <si>
    <t>BOM</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</si>
</sst>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409]dddd\,\ mmmm\ dd\,\ yyyy"/>
    <numFmt numFmtId="181" formatCode="&quot;$&quot;#,##0.00;[Red]&quot;$&quot;#,##0.00"/>
    <numFmt numFmtId="182" formatCode="[$$-409]#,##0.00;[Red][$$-409]#,##0.00"/>
    <numFmt numFmtId="183" formatCode="&quot;$&quot;* #,##0;&quot;$&quot;* \(#,##0;"/>
    <numFmt numFmtId="184" formatCode="&quot;$&quot;* #,##0;&quot;$&quot;* \(#,##0\);"/>
    <numFmt numFmtId="185" formatCode="m/d/yyyy;;"/>
    <numFmt numFmtId="186" formatCode="[$-C09]dddd\,\ d\ mmmm\ yyyy"/>
    <numFmt numFmtId="187" formatCode="[$-C09]dd\-mmmm\-yyyy;@"/>
    <numFmt numFmtId="188" formatCode="[$-C09]dd\-mmm\-yy;@"/>
    <numFmt numFmtId="189" formatCode="[$-409]h:mm:ss\ AM/PM"/>
    <numFmt numFmtId="190" formatCode="[$-409]h:mm:ss\ AM/PM;@"/>
    <numFmt numFmtId="191" formatCode="[$-409]d\-mmm\-yy;@"/>
    <numFmt numFmtId="192" formatCode="m/d/yyyy;@"/>
    <numFmt numFmtId="193" formatCode="&quot;$&quot;#,##0.00"/>
  </numFmts>
  <fonts count="51">
    <font>
      <sz val="10"/>
      <name val="Arial"/>
      <family val="0"/>
    </font>
    <font>
      <u val="single"/>
      <sz val="10"/>
      <color indexed="36"/>
      <name val="Arial"/>
      <family val="2"/>
    </font>
    <font>
      <u val="single"/>
      <sz val="10"/>
      <color indexed="12"/>
      <name val="Arial"/>
      <family val="2"/>
    </font>
    <font>
      <b/>
      <sz val="10"/>
      <name val="Arial"/>
      <family val="2"/>
    </font>
    <font>
      <b/>
      <sz val="8"/>
      <color indexed="13"/>
      <name val="Arial"/>
      <family val="2"/>
    </font>
    <font>
      <sz val="10"/>
      <color indexed="13"/>
      <name val="Arial"/>
      <family val="2"/>
    </font>
    <font>
      <b/>
      <sz val="12"/>
      <color indexed="13"/>
      <name val="Arial"/>
      <family val="2"/>
    </font>
    <font>
      <sz val="8"/>
      <color indexed="10"/>
      <name val="Arial"/>
      <family val="2"/>
    </font>
    <font>
      <b/>
      <sz val="10"/>
      <color indexed="10"/>
      <name val="Arial"/>
      <family val="2"/>
    </font>
    <font>
      <sz val="10"/>
      <color indexed="10"/>
      <name val="Arial"/>
      <family val="2"/>
    </font>
    <font>
      <sz val="9"/>
      <color indexed="10"/>
      <name val="Arial"/>
      <family val="2"/>
    </font>
    <font>
      <b/>
      <sz val="24"/>
      <color indexed="10"/>
      <name val="Arial"/>
      <family val="2"/>
    </font>
    <font>
      <b/>
      <sz val="10"/>
      <color indexed="8"/>
      <name val="Arial"/>
      <family val="2"/>
    </font>
    <font>
      <sz val="10"/>
      <color indexed="8"/>
      <name val="Arial"/>
      <family val="2"/>
    </font>
    <font>
      <sz val="8"/>
      <name val="Arial"/>
      <family val="2"/>
    </font>
    <font>
      <b/>
      <sz val="9"/>
      <color indexed="10"/>
      <name val="Arial"/>
      <family val="2"/>
    </font>
    <font>
      <b/>
      <sz val="8"/>
      <name val="Arial"/>
      <family val="2"/>
    </font>
    <font>
      <sz val="11"/>
      <color indexed="8"/>
      <name val="Calibri"/>
      <family val="2"/>
    </font>
    <font>
      <sz val="11"/>
      <color indexed="13"/>
      <name val="Calibri"/>
      <family val="2"/>
    </font>
    <font>
      <sz val="11"/>
      <color indexed="36"/>
      <name val="Calibri"/>
      <family val="2"/>
    </font>
    <font>
      <b/>
      <sz val="11"/>
      <color indexed="52"/>
      <name val="Calibri"/>
      <family val="2"/>
    </font>
    <font>
      <b/>
      <sz val="11"/>
      <color indexed="13"/>
      <name val="Calibri"/>
      <family val="2"/>
    </font>
    <font>
      <i/>
      <sz val="11"/>
      <color indexed="23"/>
      <name val="Calibri"/>
      <family val="2"/>
    </font>
    <font>
      <sz val="11"/>
      <color indexed="58"/>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5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0"/>
        <bgColor indexed="64"/>
      </patternFill>
    </fill>
    <fill>
      <patternFill patternType="solid">
        <fgColor indexed="44"/>
        <bgColor indexed="64"/>
      </patternFill>
    </fill>
    <fill>
      <patternFill patternType="solid">
        <fgColor indexed="48"/>
        <bgColor indexed="64"/>
      </patternFill>
    </fill>
    <fill>
      <patternFill patternType="solid">
        <fgColor indexed="41"/>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style="medium"/>
    </border>
    <border>
      <left style="medium"/>
      <right>
        <color indexed="63"/>
      </right>
      <top style="thin"/>
      <bottom style="thin"/>
    </border>
    <border>
      <left style="thin"/>
      <right style="thin"/>
      <top style="hair"/>
      <bottom style="hair"/>
    </border>
    <border>
      <left>
        <color indexed="63"/>
      </left>
      <right>
        <color indexed="63"/>
      </right>
      <top style="thin"/>
      <bottom style="thin"/>
    </border>
    <border>
      <left>
        <color indexed="63"/>
      </left>
      <right>
        <color indexed="63"/>
      </right>
      <top>
        <color indexed="63"/>
      </top>
      <bottom style="medium"/>
    </border>
    <border>
      <left>
        <color indexed="63"/>
      </left>
      <right style="thin"/>
      <top>
        <color indexed="63"/>
      </top>
      <bottom style="hair"/>
    </border>
    <border>
      <left>
        <color indexed="63"/>
      </left>
      <right style="thin"/>
      <top style="thin"/>
      <bottom style="thin"/>
    </border>
    <border>
      <left>
        <color indexed="63"/>
      </left>
      <right style="thin"/>
      <top style="thin"/>
      <bottom>
        <color indexed="63"/>
      </bottom>
    </border>
    <border>
      <left/>
      <right style="thin"/>
      <top>
        <color indexed="63"/>
      </top>
      <bottom>
        <color indexed="63"/>
      </bottom>
    </border>
    <border>
      <left/>
      <right style="thin"/>
      <top>
        <color indexed="63"/>
      </top>
      <bottom style="medium"/>
    </border>
    <border>
      <left style="thin"/>
      <right style="thin"/>
      <top>
        <color indexed="63"/>
      </top>
      <bottom style="hair"/>
    </border>
    <border>
      <left>
        <color indexed="63"/>
      </left>
      <right/>
      <top style="thin"/>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thin"/>
      <bottom style="thin"/>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style="medium"/>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color indexed="63"/>
      </left>
      <right style="medium"/>
      <top>
        <color indexed="63"/>
      </top>
      <bottom style="thin"/>
    </border>
    <border>
      <left style="medium"/>
      <right style="thin"/>
      <top>
        <color indexed="63"/>
      </top>
      <bottom>
        <color indexed="63"/>
      </bottom>
    </border>
    <border>
      <left style="medium"/>
      <right style="thin"/>
      <top style="hair"/>
      <bottom>
        <color indexed="63"/>
      </bottom>
    </border>
    <border>
      <left>
        <color indexed="63"/>
      </left>
      <right style="medium"/>
      <top style="thin"/>
      <bottom>
        <color indexed="63"/>
      </bottom>
    </border>
    <border>
      <left style="thin"/>
      <right>
        <color indexed="63"/>
      </right>
      <top style="thin"/>
      <bottom style="thin"/>
    </border>
    <border>
      <left style="thin"/>
      <right style="medium"/>
      <top style="thin"/>
      <bottom style="thin"/>
    </border>
    <border>
      <left style="thin"/>
      <right style="medium"/>
      <top>
        <color indexed="63"/>
      </top>
      <bottom style="hair"/>
    </border>
    <border>
      <left style="thin"/>
      <right style="medium"/>
      <top style="hair"/>
      <bottom style="hair"/>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5">
    <xf numFmtId="0" fontId="0" fillId="0" borderId="0" xfId="0" applyAlignment="1">
      <alignment/>
    </xf>
    <xf numFmtId="0" fontId="0" fillId="0" borderId="0" xfId="0" applyAlignment="1">
      <alignment vertical="top"/>
    </xf>
    <xf numFmtId="0" fontId="3" fillId="0" borderId="0" xfId="0" applyFont="1" applyAlignment="1">
      <alignment vertical="center"/>
    </xf>
    <xf numFmtId="0" fontId="0" fillId="0" borderId="0" xfId="0" applyFont="1" applyAlignment="1">
      <alignment vertical="top"/>
    </xf>
    <xf numFmtId="0" fontId="0" fillId="0" borderId="0" xfId="0" applyNumberFormat="1" applyFont="1" applyFill="1" applyBorder="1" applyAlignment="1" applyProtection="1">
      <alignment vertical="top"/>
      <protection locked="0"/>
    </xf>
    <xf numFmtId="0" fontId="8" fillId="33" borderId="0" xfId="0" applyFont="1" applyFill="1" applyBorder="1" applyAlignment="1">
      <alignment/>
    </xf>
    <xf numFmtId="0" fontId="8" fillId="33" borderId="0" xfId="0" applyFont="1" applyFill="1" applyBorder="1" applyAlignment="1">
      <alignment horizontal="left"/>
    </xf>
    <xf numFmtId="0" fontId="8" fillId="33" borderId="10" xfId="0" applyFont="1" applyFill="1" applyBorder="1" applyAlignment="1">
      <alignment horizontal="left"/>
    </xf>
    <xf numFmtId="0" fontId="9" fillId="33" borderId="10" xfId="0" applyFont="1" applyFill="1" applyBorder="1" applyAlignment="1">
      <alignment/>
    </xf>
    <xf numFmtId="0" fontId="8" fillId="33" borderId="10" xfId="0" applyFont="1" applyFill="1" applyBorder="1" applyAlignment="1">
      <alignment/>
    </xf>
    <xf numFmtId="0" fontId="10" fillId="33" borderId="0" xfId="0" applyFont="1" applyFill="1" applyBorder="1" applyAlignment="1">
      <alignment/>
    </xf>
    <xf numFmtId="0" fontId="12" fillId="34" borderId="0" xfId="0" applyFont="1" applyFill="1" applyBorder="1" applyAlignment="1">
      <alignment horizontal="left" vertical="center"/>
    </xf>
    <xf numFmtId="0" fontId="12" fillId="35" borderId="0" xfId="0" applyFont="1" applyFill="1" applyBorder="1" applyAlignment="1">
      <alignment horizontal="left" vertical="center"/>
    </xf>
    <xf numFmtId="0" fontId="0" fillId="0" borderId="11" xfId="0" applyNumberFormat="1" applyFont="1" applyFill="1" applyBorder="1" applyAlignment="1" applyProtection="1">
      <alignment vertical="top"/>
      <protection locked="0"/>
    </xf>
    <xf numFmtId="0" fontId="4" fillId="36" borderId="12" xfId="0" applyFont="1" applyFill="1" applyBorder="1" applyAlignment="1">
      <alignment horizontal="center" vertical="center"/>
    </xf>
    <xf numFmtId="0" fontId="7" fillId="35" borderId="13" xfId="0" applyFont="1" applyFill="1" applyBorder="1" applyAlignment="1">
      <alignment horizontal="left" wrapText="1"/>
    </xf>
    <xf numFmtId="0" fontId="0" fillId="0" borderId="14" xfId="0" applyNumberFormat="1" applyFont="1" applyFill="1" applyBorder="1" applyAlignment="1" applyProtection="1">
      <alignment horizontal="left"/>
      <protection locked="0"/>
    </xf>
    <xf numFmtId="0" fontId="0" fillId="0" borderId="0" xfId="0" applyNumberFormat="1" applyFont="1" applyFill="1" applyBorder="1" applyAlignment="1" applyProtection="1">
      <alignment horizontal="left"/>
      <protection locked="0"/>
    </xf>
    <xf numFmtId="0" fontId="0" fillId="0" borderId="15" xfId="0" applyNumberFormat="1" applyFont="1" applyFill="1" applyBorder="1" applyAlignment="1" applyProtection="1">
      <alignment horizontal="left"/>
      <protection locked="0"/>
    </xf>
    <xf numFmtId="0" fontId="0" fillId="0" borderId="0" xfId="0" applyAlignment="1">
      <alignment horizontal="left"/>
    </xf>
    <xf numFmtId="0" fontId="8" fillId="33" borderId="10" xfId="0" applyFont="1" applyFill="1" applyBorder="1" applyAlignment="1">
      <alignment horizontal="center"/>
    </xf>
    <xf numFmtId="0" fontId="10" fillId="33" borderId="0" xfId="0" applyFont="1" applyFill="1" applyBorder="1" applyAlignment="1">
      <alignment horizontal="center"/>
    </xf>
    <xf numFmtId="0" fontId="7" fillId="37" borderId="16" xfId="0" applyFont="1" applyFill="1" applyBorder="1" applyAlignment="1">
      <alignment horizontal="center" wrapText="1"/>
    </xf>
    <xf numFmtId="0" fontId="7" fillId="35" borderId="13" xfId="0" applyFont="1" applyFill="1" applyBorder="1" applyAlignment="1">
      <alignment horizontal="center" wrapText="1"/>
    </xf>
    <xf numFmtId="0" fontId="0" fillId="0" borderId="0" xfId="0" applyNumberFormat="1" applyFont="1" applyFill="1" applyBorder="1" applyAlignment="1" applyProtection="1">
      <alignment horizontal="center"/>
      <protection locked="0"/>
    </xf>
    <xf numFmtId="0" fontId="0" fillId="0" borderId="15" xfId="0" applyNumberFormat="1" applyFont="1" applyFill="1" applyBorder="1" applyAlignment="1" applyProtection="1">
      <alignment horizontal="center"/>
      <protection locked="0"/>
    </xf>
    <xf numFmtId="0" fontId="0" fillId="0" borderId="0" xfId="0" applyAlignment="1">
      <alignment horizontal="center"/>
    </xf>
    <xf numFmtId="0" fontId="9" fillId="33" borderId="0" xfId="0" applyFont="1" applyFill="1" applyBorder="1" applyAlignment="1">
      <alignment horizontal="center"/>
    </xf>
    <xf numFmtId="0" fontId="0" fillId="0" borderId="17" xfId="0" applyNumberFormat="1" applyFont="1" applyFill="1" applyBorder="1" applyAlignment="1" applyProtection="1">
      <alignment horizontal="center"/>
      <protection locked="0"/>
    </xf>
    <xf numFmtId="0" fontId="0" fillId="0" borderId="18" xfId="0" applyNumberFormat="1" applyFont="1" applyFill="1" applyBorder="1" applyAlignment="1" applyProtection="1">
      <alignment horizontal="center"/>
      <protection locked="0"/>
    </xf>
    <xf numFmtId="0" fontId="0" fillId="0" borderId="19" xfId="0" applyNumberFormat="1" applyFont="1" applyFill="1" applyBorder="1" applyAlignment="1" applyProtection="1">
      <alignment horizontal="center"/>
      <protection locked="0"/>
    </xf>
    <xf numFmtId="0" fontId="0" fillId="0" borderId="20" xfId="0" applyNumberFormat="1" applyFont="1" applyFill="1" applyBorder="1" applyAlignment="1" applyProtection="1">
      <alignment horizontal="center"/>
      <protection locked="0"/>
    </xf>
    <xf numFmtId="0" fontId="7" fillId="37" borderId="21" xfId="0" applyFont="1" applyFill="1" applyBorder="1" applyAlignment="1">
      <alignment horizontal="left" wrapText="1"/>
    </xf>
    <xf numFmtId="0" fontId="0" fillId="0" borderId="22" xfId="0" applyNumberFormat="1" applyFont="1" applyFill="1" applyBorder="1" applyAlignment="1" applyProtection="1">
      <alignment horizontal="left"/>
      <protection locked="0"/>
    </xf>
    <xf numFmtId="0" fontId="6" fillId="36" borderId="15" xfId="0" applyFont="1" applyFill="1" applyBorder="1" applyAlignment="1">
      <alignment horizontal="center"/>
    </xf>
    <xf numFmtId="0" fontId="0" fillId="0" borderId="22" xfId="0" applyNumberFormat="1" applyFont="1" applyFill="1" applyBorder="1" applyAlignment="1" applyProtection="1">
      <alignment horizontal="center"/>
      <protection locked="0"/>
    </xf>
    <xf numFmtId="0" fontId="6" fillId="36" borderId="23" xfId="0" applyFont="1" applyFill="1" applyBorder="1" applyAlignment="1">
      <alignment horizontal="center"/>
    </xf>
    <xf numFmtId="0" fontId="0" fillId="0" borderId="23" xfId="0" applyBorder="1" applyAlignment="1">
      <alignment vertical="top"/>
    </xf>
    <xf numFmtId="0" fontId="0" fillId="0" borderId="24" xfId="0" applyBorder="1" applyAlignment="1">
      <alignment vertical="top"/>
    </xf>
    <xf numFmtId="0" fontId="0" fillId="0" borderId="25" xfId="0" applyBorder="1" applyAlignment="1">
      <alignment vertical="top"/>
    </xf>
    <xf numFmtId="0" fontId="0" fillId="0" borderId="26" xfId="0" applyBorder="1" applyAlignment="1">
      <alignment vertical="top"/>
    </xf>
    <xf numFmtId="0" fontId="3" fillId="0" borderId="14" xfId="0" applyNumberFormat="1" applyFont="1" applyFill="1" applyBorder="1" applyAlignment="1" applyProtection="1">
      <alignment horizontal="left"/>
      <protection locked="0"/>
    </xf>
    <xf numFmtId="0" fontId="0" fillId="0" borderId="14" xfId="0" applyBorder="1" applyAlignment="1">
      <alignment horizontal="center"/>
    </xf>
    <xf numFmtId="0" fontId="5" fillId="36" borderId="27" xfId="0" applyFont="1" applyFill="1" applyBorder="1" applyAlignment="1">
      <alignment/>
    </xf>
    <xf numFmtId="0" fontId="5" fillId="36" borderId="28" xfId="0" applyFont="1" applyFill="1" applyBorder="1" applyAlignment="1">
      <alignment/>
    </xf>
    <xf numFmtId="0" fontId="8" fillId="33" borderId="0" xfId="0" applyFont="1" applyFill="1" applyBorder="1" applyAlignment="1">
      <alignment horizontal="right" indent="1"/>
    </xf>
    <xf numFmtId="0" fontId="8" fillId="33" borderId="29" xfId="0" applyFont="1" applyFill="1" applyBorder="1" applyAlignment="1">
      <alignment horizontal="center"/>
    </xf>
    <xf numFmtId="0" fontId="5" fillId="36" borderId="30" xfId="0" applyFont="1" applyFill="1" applyBorder="1" applyAlignment="1">
      <alignment/>
    </xf>
    <xf numFmtId="0" fontId="5" fillId="36" borderId="31" xfId="0" applyFont="1" applyFill="1" applyBorder="1" applyAlignment="1">
      <alignment/>
    </xf>
    <xf numFmtId="0" fontId="5" fillId="36" borderId="31" xfId="0" applyFont="1" applyFill="1" applyBorder="1" applyAlignment="1">
      <alignment horizontal="center"/>
    </xf>
    <xf numFmtId="0" fontId="5" fillId="36" borderId="31" xfId="0" applyFont="1" applyFill="1" applyBorder="1" applyAlignment="1">
      <alignment horizontal="left"/>
    </xf>
    <xf numFmtId="0" fontId="5" fillId="36" borderId="32" xfId="0" applyFont="1" applyFill="1" applyBorder="1" applyAlignment="1">
      <alignment horizontal="center"/>
    </xf>
    <xf numFmtId="0" fontId="15" fillId="33" borderId="0" xfId="0" applyFont="1" applyFill="1" applyBorder="1" applyAlignment="1">
      <alignment horizontal="right" indent="1"/>
    </xf>
    <xf numFmtId="0" fontId="8" fillId="33" borderId="10" xfId="0" applyFont="1" applyFill="1" applyBorder="1" applyAlignment="1">
      <alignment horizontal="right" indent="1"/>
    </xf>
    <xf numFmtId="0" fontId="8" fillId="33" borderId="29" xfId="0" applyFont="1" applyFill="1" applyBorder="1" applyAlignment="1">
      <alignment horizontal="left"/>
    </xf>
    <xf numFmtId="0" fontId="9" fillId="33" borderId="0" xfId="0" applyFont="1" applyFill="1" applyBorder="1" applyAlignment="1">
      <alignment horizontal="left"/>
    </xf>
    <xf numFmtId="0" fontId="0" fillId="0" borderId="33" xfId="0" applyBorder="1" applyAlignment="1">
      <alignment horizontal="center"/>
    </xf>
    <xf numFmtId="0" fontId="0" fillId="0" borderId="26" xfId="0" applyBorder="1" applyAlignment="1">
      <alignment horizontal="center"/>
    </xf>
    <xf numFmtId="0" fontId="8" fillId="33" borderId="33" xfId="0" applyFont="1" applyFill="1" applyBorder="1" applyAlignment="1">
      <alignment horizontal="center"/>
    </xf>
    <xf numFmtId="190" fontId="9" fillId="33" borderId="33" xfId="0" applyNumberFormat="1" applyFont="1" applyFill="1" applyBorder="1" applyAlignment="1">
      <alignment horizontal="left"/>
    </xf>
    <xf numFmtId="192" fontId="9" fillId="33" borderId="10" xfId="0" applyNumberFormat="1" applyFont="1" applyFill="1" applyBorder="1" applyAlignment="1">
      <alignment horizontal="left" indent="1"/>
    </xf>
    <xf numFmtId="0" fontId="7" fillId="37" borderId="34" xfId="0" applyFont="1" applyFill="1" applyBorder="1" applyAlignment="1">
      <alignment horizontal="center" vertical="top" wrapText="1"/>
    </xf>
    <xf numFmtId="0" fontId="7" fillId="35" borderId="35" xfId="0" applyFont="1" applyFill="1" applyBorder="1" applyAlignment="1">
      <alignment horizontal="center" vertical="top" wrapText="1"/>
    </xf>
    <xf numFmtId="2" fontId="0" fillId="0" borderId="26" xfId="0" applyNumberFormat="1" applyBorder="1" applyAlignment="1">
      <alignment vertical="top"/>
    </xf>
    <xf numFmtId="0" fontId="0" fillId="0" borderId="0" xfId="0" applyAlignment="1">
      <alignment horizontal="right" vertical="top"/>
    </xf>
    <xf numFmtId="2" fontId="0" fillId="0" borderId="0" xfId="0" applyNumberFormat="1" applyAlignment="1">
      <alignment vertical="top"/>
    </xf>
    <xf numFmtId="193" fontId="0" fillId="0" borderId="0" xfId="0" applyNumberFormat="1" applyAlignment="1">
      <alignment vertical="top"/>
    </xf>
    <xf numFmtId="0" fontId="8" fillId="33" borderId="0" xfId="0" applyFont="1" applyFill="1" applyBorder="1" applyAlignment="1" quotePrefix="1">
      <alignment horizontal="left"/>
    </xf>
    <xf numFmtId="0" fontId="8" fillId="33" borderId="14" xfId="0" applyFont="1" applyFill="1" applyBorder="1" applyAlignment="1" quotePrefix="1">
      <alignment horizontal="left"/>
    </xf>
    <xf numFmtId="0" fontId="8" fillId="33" borderId="10" xfId="0" applyFont="1" applyFill="1" applyBorder="1" applyAlignment="1" quotePrefix="1">
      <alignment horizontal="left"/>
    </xf>
    <xf numFmtId="191" fontId="9" fillId="33" borderId="22" xfId="0" applyNumberFormat="1" applyFont="1" applyFill="1" applyBorder="1" applyAlignment="1" quotePrefix="1">
      <alignment horizontal="left" indent="1"/>
    </xf>
    <xf numFmtId="190" fontId="9" fillId="33" borderId="36" xfId="0" applyNumberFormat="1" applyFont="1" applyFill="1" applyBorder="1" applyAlignment="1" quotePrefix="1">
      <alignment horizontal="left"/>
    </xf>
    <xf numFmtId="0" fontId="6" fillId="36" borderId="11" xfId="0" applyFont="1" applyFill="1" applyBorder="1" applyAlignment="1" quotePrefix="1">
      <alignment horizontal="left"/>
    </xf>
    <xf numFmtId="0" fontId="4" fillId="36" borderId="37" xfId="0" applyFont="1" applyFill="1" applyBorder="1" applyAlignment="1" quotePrefix="1">
      <alignment horizontal="center"/>
    </xf>
    <xf numFmtId="0" fontId="4" fillId="36" borderId="37" xfId="0" applyFont="1" applyFill="1" applyBorder="1" applyAlignment="1" quotePrefix="1">
      <alignment horizontal="left"/>
    </xf>
    <xf numFmtId="0" fontId="7" fillId="37" borderId="16" xfId="0" applyFont="1" applyFill="1" applyBorder="1" applyAlignment="1" quotePrefix="1">
      <alignment horizontal="left" wrapText="1"/>
    </xf>
    <xf numFmtId="0" fontId="7" fillId="35" borderId="13" xfId="0" applyFont="1" applyFill="1" applyBorder="1" applyAlignment="1" quotePrefix="1">
      <alignment horizontal="left" wrapText="1"/>
    </xf>
    <xf numFmtId="0" fontId="7" fillId="37" borderId="21" xfId="0" applyFont="1" applyFill="1" applyBorder="1" applyAlignment="1" quotePrefix="1">
      <alignment horizontal="center" wrapText="1"/>
    </xf>
    <xf numFmtId="0" fontId="7" fillId="35" borderId="13" xfId="0" applyFont="1" applyFill="1" applyBorder="1" applyAlignment="1" quotePrefix="1">
      <alignment horizontal="center" wrapText="1"/>
    </xf>
    <xf numFmtId="0" fontId="7" fillId="37" borderId="21" xfId="0" applyFont="1" applyFill="1" applyBorder="1" applyAlignment="1" quotePrefix="1">
      <alignment horizontal="left" wrapText="1"/>
    </xf>
    <xf numFmtId="0" fontId="4" fillId="36" borderId="38" xfId="0" applyFont="1" applyFill="1" applyBorder="1" applyAlignment="1" quotePrefix="1">
      <alignment horizontal="center"/>
    </xf>
    <xf numFmtId="0" fontId="7" fillId="37" borderId="39" xfId="0" applyFont="1" applyFill="1" applyBorder="1" applyAlignment="1" quotePrefix="1">
      <alignment horizontal="center" wrapText="1"/>
    </xf>
    <xf numFmtId="0" fontId="7" fillId="35" borderId="40" xfId="0" applyFont="1" applyFill="1" applyBorder="1" applyAlignment="1" quotePrefix="1">
      <alignment horizontal="center" wrapText="1"/>
    </xf>
    <xf numFmtId="2" fontId="7" fillId="37" borderId="39" xfId="0" applyNumberFormat="1" applyFont="1" applyFill="1" applyBorder="1" applyAlignment="1" quotePrefix="1">
      <alignment horizontal="center" wrapText="1"/>
    </xf>
    <xf numFmtId="2" fontId="7" fillId="35" borderId="40" xfId="0" applyNumberFormat="1" applyFont="1" applyFill="1" applyBorder="1" applyAlignment="1" quotePrefix="1">
      <alignment horizontal="center" wrapText="1"/>
    </xf>
    <xf numFmtId="0" fontId="16" fillId="0" borderId="37" xfId="0" applyFont="1" applyFill="1" applyBorder="1" applyAlignment="1" quotePrefix="1">
      <alignment horizontal="right"/>
    </xf>
    <xf numFmtId="0" fontId="0" fillId="0" borderId="0" xfId="0" applyFont="1" applyAlignment="1" quotePrefix="1">
      <alignment horizontal="right" vertical="top"/>
    </xf>
    <xf numFmtId="0" fontId="13" fillId="35" borderId="29" xfId="0" applyFont="1" applyFill="1" applyBorder="1" applyAlignment="1" quotePrefix="1">
      <alignment horizontal="left" vertical="center"/>
    </xf>
    <xf numFmtId="0" fontId="13" fillId="34" borderId="0" xfId="0" applyFont="1" applyFill="1" applyBorder="1" applyAlignment="1" quotePrefix="1">
      <alignment horizontal="left" vertical="center"/>
    </xf>
    <xf numFmtId="0" fontId="13" fillId="35" borderId="0" xfId="0" applyFont="1" applyFill="1" applyBorder="1" applyAlignment="1" quotePrefix="1">
      <alignment horizontal="left" vertical="center"/>
    </xf>
    <xf numFmtId="0" fontId="3" fillId="0" borderId="12" xfId="0" applyNumberFormat="1" applyFont="1" applyFill="1" applyBorder="1" applyAlignment="1" applyProtection="1">
      <alignment horizontal="left" vertical="top"/>
      <protection locked="0"/>
    </xf>
    <xf numFmtId="0" fontId="3" fillId="0" borderId="14" xfId="0" applyNumberFormat="1" applyFont="1" applyFill="1" applyBorder="1" applyAlignment="1" applyProtection="1">
      <alignment horizontal="left" vertical="top"/>
      <protection locked="0"/>
    </xf>
    <xf numFmtId="0" fontId="11" fillId="33" borderId="41" xfId="0" applyFont="1" applyFill="1" applyBorder="1" applyAlignment="1">
      <alignment horizontal="center"/>
    </xf>
    <xf numFmtId="0" fontId="0" fillId="0" borderId="29" xfId="0" applyBorder="1" applyAlignment="1">
      <alignment/>
    </xf>
    <xf numFmtId="0" fontId="0" fillId="0" borderId="24"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CE9D8"/>
      <rgbColor rgb="00000000"/>
      <rgbColor rgb="00ECE9D8"/>
      <rgbColor rgb="00000000"/>
      <rgbColor rgb="00FFFFFF"/>
      <rgbColor rgb="00000000"/>
      <rgbColor rgb="00FFFFFF"/>
      <rgbColor rgb="00000000"/>
      <rgbColor rgb="00ECE9D8"/>
      <rgbColor rgb="00000000"/>
      <rgbColor rgb="00F1EFE2"/>
      <rgbColor rgb="00000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2</xdr:row>
      <xdr:rowOff>152400</xdr:rowOff>
    </xdr:from>
    <xdr:to>
      <xdr:col>10</xdr:col>
      <xdr:colOff>104775</xdr:colOff>
      <xdr:row>7</xdr:row>
      <xdr:rowOff>104775</xdr:rowOff>
    </xdr:to>
    <xdr:pic>
      <xdr:nvPicPr>
        <xdr:cNvPr id="1" name="Picture 7"/>
        <xdr:cNvPicPr preferRelativeResize="1">
          <a:picLocks noChangeAspect="1"/>
        </xdr:cNvPicPr>
      </xdr:nvPicPr>
      <xdr:blipFill>
        <a:blip r:embed="rId1"/>
        <a:stretch>
          <a:fillRect/>
        </a:stretch>
      </xdr:blipFill>
      <xdr:spPr>
        <a:xfrm>
          <a:off x="6343650" y="809625"/>
          <a:ext cx="4981575" cy="1247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84"/>
  <sheetViews>
    <sheetView showGridLines="0" tabSelected="1" zoomScalePageLayoutView="0" workbookViewId="0" topLeftCell="H70">
      <selection activeCell="P75" sqref="P75"/>
    </sheetView>
  </sheetViews>
  <sheetFormatPr defaultColWidth="9.140625" defaultRowHeight="12.75"/>
  <cols>
    <col min="1" max="1" width="3.140625" style="1" customWidth="1"/>
    <col min="2" max="2" width="3.57421875" style="1" customWidth="1"/>
    <col min="3" max="3" width="7.28125" style="26" customWidth="1"/>
    <col min="4" max="4" width="13.7109375" style="19" customWidth="1"/>
    <col min="5" max="5" width="56.00390625" style="26" customWidth="1"/>
    <col min="6" max="6" width="11.421875" style="19" customWidth="1"/>
    <col min="7" max="7" width="32.57421875" style="19" customWidth="1"/>
    <col min="8" max="8" width="24.00390625" style="26" customWidth="1"/>
    <col min="9" max="9" width="10.57421875" style="1" customWidth="1"/>
    <col min="10" max="10" width="6.00390625" style="1" customWidth="1"/>
    <col min="11" max="11" width="6.28125" style="1" customWidth="1"/>
    <col min="12" max="12" width="6.57421875" style="1" customWidth="1"/>
    <col min="13" max="13" width="22.8515625" style="1" customWidth="1"/>
    <col min="14" max="15" width="9.140625" style="1" customWidth="1"/>
    <col min="16" max="16" width="10.57421875" style="1" customWidth="1"/>
    <col min="17" max="17" width="9.140625" style="64" customWidth="1"/>
    <col min="18" max="16384" width="9.140625" style="1" customWidth="1"/>
  </cols>
  <sheetData>
    <row r="1" spans="1:13" ht="14.25" thickBot="1" thickTop="1">
      <c r="A1" s="47"/>
      <c r="B1" s="48"/>
      <c r="C1" s="49"/>
      <c r="D1" s="50"/>
      <c r="E1" s="49"/>
      <c r="F1" s="50"/>
      <c r="G1" s="49"/>
      <c r="H1" s="49"/>
      <c r="I1" s="51"/>
      <c r="J1" s="51"/>
      <c r="K1" s="51"/>
      <c r="L1" s="51"/>
      <c r="M1" s="51"/>
    </row>
    <row r="2" spans="1:13" ht="37.5" customHeight="1" thickBot="1">
      <c r="A2" s="43"/>
      <c r="B2" s="92" t="s">
        <v>21</v>
      </c>
      <c r="C2" s="93"/>
      <c r="D2" s="93"/>
      <c r="E2" s="94"/>
      <c r="F2" s="72" t="s">
        <v>30</v>
      </c>
      <c r="G2" s="34"/>
      <c r="H2" s="34"/>
      <c r="I2" s="36"/>
      <c r="J2" s="36"/>
      <c r="K2" s="36"/>
      <c r="L2" s="36"/>
      <c r="M2" s="36"/>
    </row>
    <row r="3" spans="1:13" ht="39" customHeight="1">
      <c r="A3" s="43"/>
      <c r="B3" s="5"/>
      <c r="C3" s="45" t="s">
        <v>22</v>
      </c>
      <c r="D3" s="67" t="s">
        <v>26</v>
      </c>
      <c r="E3" s="56"/>
      <c r="F3" s="54"/>
      <c r="G3" s="46"/>
      <c r="H3" s="46"/>
      <c r="I3" s="38"/>
      <c r="J3" s="38"/>
      <c r="K3" s="38"/>
      <c r="L3" s="38"/>
      <c r="M3" s="38"/>
    </row>
    <row r="4" spans="1:13" ht="17.25" customHeight="1">
      <c r="A4" s="43"/>
      <c r="B4" s="5"/>
      <c r="C4" s="45" t="s">
        <v>14</v>
      </c>
      <c r="D4" s="68" t="s">
        <v>26</v>
      </c>
      <c r="E4" s="57"/>
      <c r="F4" s="6"/>
      <c r="G4" s="27"/>
      <c r="H4" s="27"/>
      <c r="I4" s="39"/>
      <c r="J4" s="39"/>
      <c r="K4" s="39"/>
      <c r="L4" s="39"/>
      <c r="M4" s="39"/>
    </row>
    <row r="5" spans="1:13" ht="17.25" customHeight="1">
      <c r="A5" s="43"/>
      <c r="B5" s="5"/>
      <c r="C5" s="45" t="s">
        <v>15</v>
      </c>
      <c r="D5" s="69" t="s">
        <v>27</v>
      </c>
      <c r="E5" s="57"/>
      <c r="F5" s="6"/>
      <c r="G5" s="27"/>
      <c r="H5" s="27"/>
      <c r="I5" s="39"/>
      <c r="J5" s="39"/>
      <c r="K5" s="39"/>
      <c r="L5" s="39"/>
      <c r="M5" s="39"/>
    </row>
    <row r="6" spans="1:13" ht="12.75">
      <c r="A6" s="43"/>
      <c r="B6" s="9"/>
      <c r="C6" s="20"/>
      <c r="D6" s="7"/>
      <c r="E6" s="58"/>
      <c r="F6" s="55"/>
      <c r="G6" s="27"/>
      <c r="H6" s="27"/>
      <c r="I6" s="39"/>
      <c r="J6" s="39"/>
      <c r="K6" s="39"/>
      <c r="L6" s="39"/>
      <c r="M6" s="39"/>
    </row>
    <row r="7" spans="1:13" ht="15.75" customHeight="1">
      <c r="A7" s="43"/>
      <c r="B7" s="10"/>
      <c r="C7" s="52" t="s">
        <v>17</v>
      </c>
      <c r="D7" s="70" t="s">
        <v>28</v>
      </c>
      <c r="E7" s="71" t="s">
        <v>29</v>
      </c>
      <c r="G7" s="21"/>
      <c r="H7" s="21"/>
      <c r="I7" s="39"/>
      <c r="J7" s="39"/>
      <c r="K7" s="39"/>
      <c r="L7" s="39"/>
      <c r="M7" s="39"/>
    </row>
    <row r="8" spans="1:13" ht="15.75" customHeight="1">
      <c r="A8" s="43"/>
      <c r="B8" s="8"/>
      <c r="C8" s="53" t="s">
        <v>16</v>
      </c>
      <c r="D8" s="60">
        <f ca="1">TODAY()</f>
        <v>41792</v>
      </c>
      <c r="E8" s="59">
        <f ca="1">NOW()</f>
        <v>41792.45091828704</v>
      </c>
      <c r="G8" s="21"/>
      <c r="H8" s="21"/>
      <c r="I8" s="39"/>
      <c r="J8" s="39"/>
      <c r="K8" s="39"/>
      <c r="L8" s="39"/>
      <c r="M8" s="39"/>
    </row>
    <row r="9" spans="1:17" s="2" customFormat="1" ht="18" customHeight="1">
      <c r="A9" s="43"/>
      <c r="B9" s="14" t="s">
        <v>20</v>
      </c>
      <c r="C9" s="73" t="s">
        <v>31</v>
      </c>
      <c r="D9" s="74" t="s">
        <v>32</v>
      </c>
      <c r="E9" s="73" t="s">
        <v>103</v>
      </c>
      <c r="F9" s="74" t="s">
        <v>173</v>
      </c>
      <c r="G9" s="74" t="s">
        <v>174</v>
      </c>
      <c r="H9" s="73" t="s">
        <v>242</v>
      </c>
      <c r="I9" s="80" t="s">
        <v>281</v>
      </c>
      <c r="J9" s="80" t="s">
        <v>286</v>
      </c>
      <c r="K9" s="80" t="s">
        <v>324</v>
      </c>
      <c r="L9" s="80" t="s">
        <v>25</v>
      </c>
      <c r="M9" s="80" t="s">
        <v>379</v>
      </c>
      <c r="N9" s="2" t="s">
        <v>23</v>
      </c>
      <c r="O9" s="2" t="s">
        <v>24</v>
      </c>
      <c r="P9" s="2" t="s">
        <v>25</v>
      </c>
      <c r="Q9" s="85" t="s">
        <v>420</v>
      </c>
    </row>
    <row r="10" spans="1:17" s="3" customFormat="1" ht="13.5" customHeight="1">
      <c r="A10" s="43"/>
      <c r="B10" s="61">
        <f aca="true" t="shared" si="0" ref="B10:B41">ROW(B10)-ROW($B$9)</f>
        <v>1</v>
      </c>
      <c r="C10" s="22">
        <v>4</v>
      </c>
      <c r="D10" s="75" t="s">
        <v>33</v>
      </c>
      <c r="E10" s="77" t="s">
        <v>104</v>
      </c>
      <c r="F10" s="32"/>
      <c r="G10" s="79" t="s">
        <v>175</v>
      </c>
      <c r="H10" s="77" t="s">
        <v>243</v>
      </c>
      <c r="I10" s="81" t="s">
        <v>282</v>
      </c>
      <c r="J10" s="83" t="s">
        <v>287</v>
      </c>
      <c r="K10" s="83" t="s">
        <v>292</v>
      </c>
      <c r="L10" s="83" t="s">
        <v>292</v>
      </c>
      <c r="M10" s="81" t="s">
        <v>175</v>
      </c>
      <c r="N10" s="3">
        <f aca="true" t="shared" si="1" ref="N10:N41">VALUE(C10)*VALUE(J10)</f>
        <v>1020</v>
      </c>
      <c r="O10" s="3">
        <f aca="true" t="shared" si="2" ref="O10:O41">VALUE(C10)*VALUE(K10)</f>
        <v>0</v>
      </c>
      <c r="P10" s="3">
        <f aca="true" t="shared" si="3" ref="P10:P41">VALUE(C10)*VALUE(L10)</f>
        <v>0</v>
      </c>
      <c r="Q10" s="86" t="s">
        <v>292</v>
      </c>
    </row>
    <row r="11" spans="1:17" s="3" customFormat="1" ht="13.5" customHeight="1">
      <c r="A11" s="43"/>
      <c r="B11" s="62">
        <f t="shared" si="0"/>
        <v>2</v>
      </c>
      <c r="C11" s="23">
        <v>109</v>
      </c>
      <c r="D11" s="76" t="s">
        <v>34</v>
      </c>
      <c r="E11" s="78" t="s">
        <v>105</v>
      </c>
      <c r="F11" s="15"/>
      <c r="G11" s="76" t="s">
        <v>176</v>
      </c>
      <c r="H11" s="78" t="s">
        <v>244</v>
      </c>
      <c r="I11" s="82" t="s">
        <v>282</v>
      </c>
      <c r="J11" s="84" t="s">
        <v>288</v>
      </c>
      <c r="K11" s="84" t="s">
        <v>292</v>
      </c>
      <c r="L11" s="84">
        <v>0.02</v>
      </c>
      <c r="M11" s="82" t="s">
        <v>380</v>
      </c>
      <c r="N11" s="3">
        <f t="shared" si="1"/>
        <v>54.5</v>
      </c>
      <c r="O11" s="3">
        <f t="shared" si="2"/>
        <v>0</v>
      </c>
      <c r="P11" s="3">
        <f t="shared" si="3"/>
        <v>2.18</v>
      </c>
      <c r="Q11" s="86" t="s">
        <v>292</v>
      </c>
    </row>
    <row r="12" spans="1:17" s="3" customFormat="1" ht="13.5" customHeight="1">
      <c r="A12" s="43"/>
      <c r="B12" s="61">
        <f t="shared" si="0"/>
        <v>3</v>
      </c>
      <c r="C12" s="22">
        <v>164</v>
      </c>
      <c r="D12" s="75" t="s">
        <v>35</v>
      </c>
      <c r="E12" s="77" t="s">
        <v>106</v>
      </c>
      <c r="F12" s="32"/>
      <c r="G12" s="79" t="s">
        <v>177</v>
      </c>
      <c r="H12" s="77" t="s">
        <v>245</v>
      </c>
      <c r="I12" s="81" t="s">
        <v>282</v>
      </c>
      <c r="J12" s="83" t="s">
        <v>289</v>
      </c>
      <c r="K12" s="83" t="s">
        <v>292</v>
      </c>
      <c r="L12" s="83" t="s">
        <v>340</v>
      </c>
      <c r="M12" s="81" t="s">
        <v>381</v>
      </c>
      <c r="N12" s="3">
        <f t="shared" si="1"/>
        <v>29.52</v>
      </c>
      <c r="O12" s="3">
        <f t="shared" si="2"/>
        <v>0</v>
      </c>
      <c r="P12" s="3">
        <f t="shared" si="3"/>
        <v>5.5760000000000005</v>
      </c>
      <c r="Q12" s="86" t="s">
        <v>292</v>
      </c>
    </row>
    <row r="13" spans="1:17" s="3" customFormat="1" ht="13.5" customHeight="1">
      <c r="A13" s="43"/>
      <c r="B13" s="62">
        <f t="shared" si="0"/>
        <v>4</v>
      </c>
      <c r="C13" s="23">
        <v>112</v>
      </c>
      <c r="D13" s="76" t="s">
        <v>36</v>
      </c>
      <c r="E13" s="78" t="s">
        <v>107</v>
      </c>
      <c r="F13" s="15"/>
      <c r="G13" s="76" t="s">
        <v>178</v>
      </c>
      <c r="H13" s="78" t="s">
        <v>246</v>
      </c>
      <c r="I13" s="82" t="s">
        <v>282</v>
      </c>
      <c r="J13" s="84" t="s">
        <v>290</v>
      </c>
      <c r="K13" s="84" t="s">
        <v>292</v>
      </c>
      <c r="L13" s="84">
        <v>0.15</v>
      </c>
      <c r="M13" s="82" t="s">
        <v>382</v>
      </c>
      <c r="N13" s="3">
        <f t="shared" si="1"/>
        <v>573.44</v>
      </c>
      <c r="O13" s="3">
        <f t="shared" si="2"/>
        <v>0</v>
      </c>
      <c r="P13" s="3">
        <f t="shared" si="3"/>
        <v>16.8</v>
      </c>
      <c r="Q13" s="86" t="s">
        <v>292</v>
      </c>
    </row>
    <row r="14" spans="1:17" s="3" customFormat="1" ht="13.5" customHeight="1">
      <c r="A14" s="43"/>
      <c r="B14" s="61">
        <f t="shared" si="0"/>
        <v>5</v>
      </c>
      <c r="C14" s="22">
        <v>19</v>
      </c>
      <c r="D14" s="75" t="s">
        <v>37</v>
      </c>
      <c r="E14" s="77" t="s">
        <v>108</v>
      </c>
      <c r="F14" s="32"/>
      <c r="G14" s="79" t="s">
        <v>179</v>
      </c>
      <c r="H14" s="77" t="s">
        <v>247</v>
      </c>
      <c r="I14" s="81" t="s">
        <v>282</v>
      </c>
      <c r="J14" s="83" t="s">
        <v>288</v>
      </c>
      <c r="K14" s="83" t="s">
        <v>292</v>
      </c>
      <c r="L14" s="83" t="s">
        <v>341</v>
      </c>
      <c r="M14" s="81" t="s">
        <v>383</v>
      </c>
      <c r="N14" s="3">
        <f t="shared" si="1"/>
        <v>9.5</v>
      </c>
      <c r="O14" s="3">
        <f t="shared" si="2"/>
        <v>0</v>
      </c>
      <c r="P14" s="3">
        <f t="shared" si="3"/>
        <v>0.1615</v>
      </c>
      <c r="Q14" s="86" t="s">
        <v>292</v>
      </c>
    </row>
    <row r="15" spans="1:17" s="3" customFormat="1" ht="13.5" customHeight="1">
      <c r="A15" s="43"/>
      <c r="B15" s="62">
        <f t="shared" si="0"/>
        <v>6</v>
      </c>
      <c r="C15" s="23">
        <v>7</v>
      </c>
      <c r="D15" s="76" t="s">
        <v>38</v>
      </c>
      <c r="E15" s="78" t="s">
        <v>109</v>
      </c>
      <c r="F15" s="15"/>
      <c r="G15" s="76" t="s">
        <v>180</v>
      </c>
      <c r="H15" s="78" t="s">
        <v>247</v>
      </c>
      <c r="I15" s="82" t="s">
        <v>282</v>
      </c>
      <c r="J15" s="84" t="s">
        <v>288</v>
      </c>
      <c r="K15" s="84" t="s">
        <v>292</v>
      </c>
      <c r="L15" s="84" t="s">
        <v>342</v>
      </c>
      <c r="M15" s="82" t="s">
        <v>384</v>
      </c>
      <c r="N15" s="3">
        <f t="shared" si="1"/>
        <v>3.5</v>
      </c>
      <c r="O15" s="3">
        <f t="shared" si="2"/>
        <v>0</v>
      </c>
      <c r="P15" s="3">
        <f t="shared" si="3"/>
        <v>0.021</v>
      </c>
      <c r="Q15" s="86" t="s">
        <v>292</v>
      </c>
    </row>
    <row r="16" spans="1:17" s="3" customFormat="1" ht="13.5" customHeight="1">
      <c r="A16" s="43"/>
      <c r="B16" s="61">
        <f t="shared" si="0"/>
        <v>7</v>
      </c>
      <c r="C16" s="22">
        <v>12</v>
      </c>
      <c r="D16" s="75" t="s">
        <v>39</v>
      </c>
      <c r="E16" s="77" t="s">
        <v>110</v>
      </c>
      <c r="F16" s="32"/>
      <c r="G16" s="79" t="s">
        <v>181</v>
      </c>
      <c r="H16" s="77" t="s">
        <v>247</v>
      </c>
      <c r="I16" s="81" t="s">
        <v>282</v>
      </c>
      <c r="J16" s="83" t="s">
        <v>288</v>
      </c>
      <c r="K16" s="83" t="s">
        <v>292</v>
      </c>
      <c r="L16" s="83" t="s">
        <v>343</v>
      </c>
      <c r="M16" s="81" t="s">
        <v>383</v>
      </c>
      <c r="N16" s="3">
        <f t="shared" si="1"/>
        <v>6</v>
      </c>
      <c r="O16" s="3">
        <f t="shared" si="2"/>
        <v>0</v>
      </c>
      <c r="P16" s="3">
        <f t="shared" si="3"/>
        <v>0.36</v>
      </c>
      <c r="Q16" s="86" t="s">
        <v>292</v>
      </c>
    </row>
    <row r="17" spans="1:17" s="3" customFormat="1" ht="13.5" customHeight="1">
      <c r="A17" s="43"/>
      <c r="B17" s="62">
        <f t="shared" si="0"/>
        <v>8</v>
      </c>
      <c r="C17" s="23">
        <v>6</v>
      </c>
      <c r="D17" s="76" t="s">
        <v>40</v>
      </c>
      <c r="E17" s="78" t="s">
        <v>111</v>
      </c>
      <c r="F17" s="15"/>
      <c r="G17" s="76" t="s">
        <v>182</v>
      </c>
      <c r="H17" s="78" t="s">
        <v>244</v>
      </c>
      <c r="I17" s="82" t="s">
        <v>282</v>
      </c>
      <c r="J17" s="84" t="s">
        <v>291</v>
      </c>
      <c r="K17" s="84" t="s">
        <v>292</v>
      </c>
      <c r="L17" s="84" t="s">
        <v>289</v>
      </c>
      <c r="M17" s="82" t="s">
        <v>385</v>
      </c>
      <c r="N17" s="3">
        <f t="shared" si="1"/>
        <v>10.02</v>
      </c>
      <c r="O17" s="3">
        <f t="shared" si="2"/>
        <v>0</v>
      </c>
      <c r="P17" s="3">
        <f t="shared" si="3"/>
        <v>1.08</v>
      </c>
      <c r="Q17" s="86" t="s">
        <v>292</v>
      </c>
    </row>
    <row r="18" spans="1:17" s="3" customFormat="1" ht="13.5" customHeight="1">
      <c r="A18" s="43"/>
      <c r="B18" s="61">
        <f t="shared" si="0"/>
        <v>9</v>
      </c>
      <c r="C18" s="22">
        <v>10</v>
      </c>
      <c r="D18" s="75" t="s">
        <v>41</v>
      </c>
      <c r="E18" s="77" t="s">
        <v>112</v>
      </c>
      <c r="F18" s="32"/>
      <c r="G18" s="79" t="s">
        <v>183</v>
      </c>
      <c r="H18" s="77" t="s">
        <v>247</v>
      </c>
      <c r="I18" s="81" t="s">
        <v>283</v>
      </c>
      <c r="J18" s="83" t="s">
        <v>288</v>
      </c>
      <c r="K18" s="83" t="s">
        <v>292</v>
      </c>
      <c r="L18" s="83" t="s">
        <v>342</v>
      </c>
      <c r="M18" s="81" t="s">
        <v>384</v>
      </c>
      <c r="N18" s="3">
        <f t="shared" si="1"/>
        <v>5</v>
      </c>
      <c r="O18" s="3">
        <f t="shared" si="2"/>
        <v>0</v>
      </c>
      <c r="P18" s="3">
        <f t="shared" si="3"/>
        <v>0.03</v>
      </c>
      <c r="Q18" s="86" t="s">
        <v>292</v>
      </c>
    </row>
    <row r="19" spans="1:17" s="3" customFormat="1" ht="13.5" customHeight="1">
      <c r="A19" s="43"/>
      <c r="B19" s="62">
        <f t="shared" si="0"/>
        <v>10</v>
      </c>
      <c r="C19" s="23">
        <v>2</v>
      </c>
      <c r="D19" s="76" t="s">
        <v>42</v>
      </c>
      <c r="E19" s="78" t="s">
        <v>113</v>
      </c>
      <c r="F19" s="15"/>
      <c r="G19" s="76" t="s">
        <v>184</v>
      </c>
      <c r="H19" s="78" t="s">
        <v>244</v>
      </c>
      <c r="I19" s="82" t="s">
        <v>282</v>
      </c>
      <c r="J19" s="84" t="s">
        <v>288</v>
      </c>
      <c r="K19" s="84" t="s">
        <v>292</v>
      </c>
      <c r="L19" s="84" t="s">
        <v>344</v>
      </c>
      <c r="M19" s="82" t="s">
        <v>386</v>
      </c>
      <c r="N19" s="3">
        <f t="shared" si="1"/>
        <v>1</v>
      </c>
      <c r="O19" s="3">
        <f t="shared" si="2"/>
        <v>0</v>
      </c>
      <c r="P19" s="3">
        <f t="shared" si="3"/>
        <v>0.046</v>
      </c>
      <c r="Q19" s="86" t="s">
        <v>292</v>
      </c>
    </row>
    <row r="20" spans="1:17" s="3" customFormat="1" ht="13.5" customHeight="1">
      <c r="A20" s="43"/>
      <c r="B20" s="61">
        <f t="shared" si="0"/>
        <v>11</v>
      </c>
      <c r="C20" s="22">
        <v>4</v>
      </c>
      <c r="D20" s="75" t="s">
        <v>43</v>
      </c>
      <c r="E20" s="77" t="s">
        <v>114</v>
      </c>
      <c r="F20" s="32"/>
      <c r="G20" s="79" t="s">
        <v>185</v>
      </c>
      <c r="H20" s="77" t="s">
        <v>248</v>
      </c>
      <c r="I20" s="81" t="s">
        <v>282</v>
      </c>
      <c r="J20" s="83" t="s">
        <v>290</v>
      </c>
      <c r="K20" s="83" t="s">
        <v>292</v>
      </c>
      <c r="L20" s="83" t="s">
        <v>345</v>
      </c>
      <c r="M20" s="81" t="s">
        <v>387</v>
      </c>
      <c r="N20" s="3">
        <f t="shared" si="1"/>
        <v>20.48</v>
      </c>
      <c r="O20" s="3">
        <f t="shared" si="2"/>
        <v>0</v>
      </c>
      <c r="P20" s="3">
        <f t="shared" si="3"/>
        <v>0.312</v>
      </c>
      <c r="Q20" s="86" t="s">
        <v>292</v>
      </c>
    </row>
    <row r="21" spans="1:17" s="3" customFormat="1" ht="13.5" customHeight="1">
      <c r="A21" s="43"/>
      <c r="B21" s="62">
        <f t="shared" si="0"/>
        <v>12</v>
      </c>
      <c r="C21" s="23">
        <v>1</v>
      </c>
      <c r="D21" s="76" t="s">
        <v>44</v>
      </c>
      <c r="E21" s="78" t="s">
        <v>115</v>
      </c>
      <c r="F21" s="15"/>
      <c r="G21" s="76" t="s">
        <v>186</v>
      </c>
      <c r="H21" s="78" t="s">
        <v>247</v>
      </c>
      <c r="I21" s="82" t="s">
        <v>282</v>
      </c>
      <c r="J21" s="84" t="s">
        <v>288</v>
      </c>
      <c r="K21" s="84" t="s">
        <v>292</v>
      </c>
      <c r="L21" s="84" t="s">
        <v>346</v>
      </c>
      <c r="M21" s="82" t="s">
        <v>388</v>
      </c>
      <c r="N21" s="3">
        <f t="shared" si="1"/>
        <v>0.5</v>
      </c>
      <c r="O21" s="3">
        <f t="shared" si="2"/>
        <v>0</v>
      </c>
      <c r="P21" s="3">
        <f t="shared" si="3"/>
        <v>0.004</v>
      </c>
      <c r="Q21" s="86" t="s">
        <v>292</v>
      </c>
    </row>
    <row r="22" spans="1:17" s="3" customFormat="1" ht="13.5" customHeight="1">
      <c r="A22" s="43"/>
      <c r="B22" s="61">
        <f t="shared" si="0"/>
        <v>13</v>
      </c>
      <c r="C22" s="22">
        <v>2</v>
      </c>
      <c r="D22" s="75" t="s">
        <v>45</v>
      </c>
      <c r="E22" s="77" t="s">
        <v>116</v>
      </c>
      <c r="F22" s="32"/>
      <c r="G22" s="79" t="s">
        <v>187</v>
      </c>
      <c r="H22" s="77" t="s">
        <v>247</v>
      </c>
      <c r="I22" s="81" t="s">
        <v>282</v>
      </c>
      <c r="J22" s="83" t="s">
        <v>288</v>
      </c>
      <c r="K22" s="83" t="s">
        <v>292</v>
      </c>
      <c r="L22" s="83" t="s">
        <v>346</v>
      </c>
      <c r="M22" s="81" t="s">
        <v>388</v>
      </c>
      <c r="N22" s="3">
        <f t="shared" si="1"/>
        <v>1</v>
      </c>
      <c r="O22" s="3">
        <f t="shared" si="2"/>
        <v>0</v>
      </c>
      <c r="P22" s="3">
        <f t="shared" si="3"/>
        <v>0.008</v>
      </c>
      <c r="Q22" s="86" t="s">
        <v>292</v>
      </c>
    </row>
    <row r="23" spans="1:17" s="3" customFormat="1" ht="13.5" customHeight="1">
      <c r="A23" s="43"/>
      <c r="B23" s="62">
        <f t="shared" si="0"/>
        <v>14</v>
      </c>
      <c r="C23" s="23">
        <v>2</v>
      </c>
      <c r="D23" s="76" t="s">
        <v>46</v>
      </c>
      <c r="E23" s="78" t="s">
        <v>117</v>
      </c>
      <c r="F23" s="15"/>
      <c r="G23" s="76" t="s">
        <v>188</v>
      </c>
      <c r="H23" s="78" t="s">
        <v>175</v>
      </c>
      <c r="I23" s="82" t="s">
        <v>282</v>
      </c>
      <c r="J23" s="84" t="s">
        <v>292</v>
      </c>
      <c r="K23" s="84" t="s">
        <v>292</v>
      </c>
      <c r="L23" s="84" t="s">
        <v>347</v>
      </c>
      <c r="M23" s="82" t="s">
        <v>389</v>
      </c>
      <c r="N23" s="3">
        <f t="shared" si="1"/>
        <v>0</v>
      </c>
      <c r="O23" s="3">
        <f t="shared" si="2"/>
        <v>0</v>
      </c>
      <c r="P23" s="3">
        <f t="shared" si="3"/>
        <v>22.22</v>
      </c>
      <c r="Q23" s="86" t="s">
        <v>292</v>
      </c>
    </row>
    <row r="24" spans="1:17" s="3" customFormat="1" ht="13.5" customHeight="1">
      <c r="A24" s="43"/>
      <c r="B24" s="61">
        <f t="shared" si="0"/>
        <v>15</v>
      </c>
      <c r="C24" s="22">
        <v>128</v>
      </c>
      <c r="D24" s="75" t="s">
        <v>47</v>
      </c>
      <c r="E24" s="77" t="s">
        <v>118</v>
      </c>
      <c r="F24" s="32"/>
      <c r="G24" s="79" t="s">
        <v>189</v>
      </c>
      <c r="H24" s="77" t="s">
        <v>249</v>
      </c>
      <c r="I24" s="81" t="s">
        <v>282</v>
      </c>
      <c r="J24" s="83" t="s">
        <v>293</v>
      </c>
      <c r="K24" s="83" t="s">
        <v>292</v>
      </c>
      <c r="L24" s="83" t="s">
        <v>348</v>
      </c>
      <c r="M24" s="81" t="s">
        <v>390</v>
      </c>
      <c r="N24" s="3">
        <f t="shared" si="1"/>
        <v>369.92</v>
      </c>
      <c r="O24" s="3">
        <f t="shared" si="2"/>
        <v>0</v>
      </c>
      <c r="P24" s="3">
        <f t="shared" si="3"/>
        <v>76.8</v>
      </c>
      <c r="Q24" s="86" t="s">
        <v>292</v>
      </c>
    </row>
    <row r="25" spans="1:17" s="3" customFormat="1" ht="13.5" customHeight="1">
      <c r="A25" s="43"/>
      <c r="B25" s="62">
        <f t="shared" si="0"/>
        <v>16</v>
      </c>
      <c r="C25" s="23">
        <v>1</v>
      </c>
      <c r="D25" s="76" t="s">
        <v>48</v>
      </c>
      <c r="E25" s="78" t="s">
        <v>119</v>
      </c>
      <c r="F25" s="15"/>
      <c r="G25" s="76" t="s">
        <v>190</v>
      </c>
      <c r="H25" s="78" t="s">
        <v>250</v>
      </c>
      <c r="I25" s="82" t="s">
        <v>282</v>
      </c>
      <c r="J25" s="84" t="s">
        <v>294</v>
      </c>
      <c r="K25" s="84" t="s">
        <v>325</v>
      </c>
      <c r="L25" s="84" t="s">
        <v>349</v>
      </c>
      <c r="M25" s="82" t="s">
        <v>382</v>
      </c>
      <c r="N25" s="3">
        <f t="shared" si="1"/>
        <v>1.28</v>
      </c>
      <c r="O25" s="3">
        <f t="shared" si="2"/>
        <v>0.02</v>
      </c>
      <c r="P25" s="3">
        <f t="shared" si="3"/>
        <v>0.47</v>
      </c>
      <c r="Q25" s="86" t="s">
        <v>292</v>
      </c>
    </row>
    <row r="26" spans="1:17" s="3" customFormat="1" ht="13.5" customHeight="1">
      <c r="A26" s="43"/>
      <c r="B26" s="61">
        <f t="shared" si="0"/>
        <v>17</v>
      </c>
      <c r="C26" s="22">
        <v>10</v>
      </c>
      <c r="D26" s="75" t="s">
        <v>49</v>
      </c>
      <c r="E26" s="77" t="s">
        <v>120</v>
      </c>
      <c r="F26" s="32"/>
      <c r="G26" s="79" t="s">
        <v>191</v>
      </c>
      <c r="H26" s="77" t="s">
        <v>250</v>
      </c>
      <c r="I26" s="81" t="s">
        <v>282</v>
      </c>
      <c r="J26" s="83" t="s">
        <v>294</v>
      </c>
      <c r="K26" s="83" t="s">
        <v>325</v>
      </c>
      <c r="L26" s="83" t="s">
        <v>350</v>
      </c>
      <c r="M26" s="81" t="s">
        <v>391</v>
      </c>
      <c r="N26" s="3">
        <f t="shared" si="1"/>
        <v>12.8</v>
      </c>
      <c r="O26" s="3">
        <f t="shared" si="2"/>
        <v>0.2</v>
      </c>
      <c r="P26" s="3">
        <f t="shared" si="3"/>
        <v>0.47</v>
      </c>
      <c r="Q26" s="86" t="s">
        <v>292</v>
      </c>
    </row>
    <row r="27" spans="1:17" s="3" customFormat="1" ht="13.5" customHeight="1">
      <c r="A27" s="43"/>
      <c r="B27" s="62">
        <f t="shared" si="0"/>
        <v>18</v>
      </c>
      <c r="C27" s="23">
        <v>1</v>
      </c>
      <c r="D27" s="76" t="s">
        <v>50</v>
      </c>
      <c r="E27" s="78" t="s">
        <v>121</v>
      </c>
      <c r="F27" s="15"/>
      <c r="G27" s="76" t="s">
        <v>192</v>
      </c>
      <c r="H27" s="78" t="s">
        <v>251</v>
      </c>
      <c r="I27" s="82" t="s">
        <v>282</v>
      </c>
      <c r="J27" s="84" t="s">
        <v>295</v>
      </c>
      <c r="K27" s="84" t="s">
        <v>326</v>
      </c>
      <c r="L27" s="84" t="s">
        <v>351</v>
      </c>
      <c r="M27" s="82" t="s">
        <v>392</v>
      </c>
      <c r="N27" s="3">
        <f t="shared" si="1"/>
        <v>7.25</v>
      </c>
      <c r="O27" s="3">
        <f t="shared" si="2"/>
        <v>0.025</v>
      </c>
      <c r="P27" s="3">
        <f t="shared" si="3"/>
        <v>0.07</v>
      </c>
      <c r="Q27" s="86" t="s">
        <v>292</v>
      </c>
    </row>
    <row r="28" spans="1:17" s="3" customFormat="1" ht="13.5" customHeight="1">
      <c r="A28" s="43"/>
      <c r="B28" s="61">
        <f t="shared" si="0"/>
        <v>19</v>
      </c>
      <c r="C28" s="22">
        <v>2</v>
      </c>
      <c r="D28" s="75" t="s">
        <v>51</v>
      </c>
      <c r="E28" s="77" t="s">
        <v>122</v>
      </c>
      <c r="F28" s="32"/>
      <c r="G28" s="79" t="s">
        <v>193</v>
      </c>
      <c r="H28" s="77" t="s">
        <v>252</v>
      </c>
      <c r="I28" s="81" t="s">
        <v>282</v>
      </c>
      <c r="J28" s="83" t="s">
        <v>296</v>
      </c>
      <c r="K28" s="83" t="s">
        <v>327</v>
      </c>
      <c r="L28" s="83" t="s">
        <v>329</v>
      </c>
      <c r="M28" s="81" t="s">
        <v>393</v>
      </c>
      <c r="N28" s="3">
        <f t="shared" si="1"/>
        <v>11.6</v>
      </c>
      <c r="O28" s="3">
        <f t="shared" si="2"/>
        <v>0.4</v>
      </c>
      <c r="P28" s="3">
        <f t="shared" si="3"/>
        <v>0.2</v>
      </c>
      <c r="Q28" s="86" t="s">
        <v>292</v>
      </c>
    </row>
    <row r="29" spans="1:17" s="3" customFormat="1" ht="13.5" customHeight="1">
      <c r="A29" s="43"/>
      <c r="B29" s="62">
        <f t="shared" si="0"/>
        <v>20</v>
      </c>
      <c r="C29" s="23">
        <v>2</v>
      </c>
      <c r="D29" s="76" t="s">
        <v>52</v>
      </c>
      <c r="E29" s="78" t="s">
        <v>123</v>
      </c>
      <c r="F29" s="15"/>
      <c r="G29" s="76" t="s">
        <v>194</v>
      </c>
      <c r="H29" s="78" t="s">
        <v>250</v>
      </c>
      <c r="I29" s="82" t="s">
        <v>282</v>
      </c>
      <c r="J29" s="84" t="s">
        <v>294</v>
      </c>
      <c r="K29" s="84" t="s">
        <v>325</v>
      </c>
      <c r="L29" s="84" t="s">
        <v>352</v>
      </c>
      <c r="M29" s="82" t="s">
        <v>394</v>
      </c>
      <c r="N29" s="3">
        <f t="shared" si="1"/>
        <v>2.56</v>
      </c>
      <c r="O29" s="3">
        <f t="shared" si="2"/>
        <v>0.04</v>
      </c>
      <c r="P29" s="3">
        <f t="shared" si="3"/>
        <v>0.7</v>
      </c>
      <c r="Q29" s="86" t="s">
        <v>292</v>
      </c>
    </row>
    <row r="30" spans="1:17" s="3" customFormat="1" ht="13.5" customHeight="1">
      <c r="A30" s="43"/>
      <c r="B30" s="61">
        <f t="shared" si="0"/>
        <v>21</v>
      </c>
      <c r="C30" s="22">
        <v>2</v>
      </c>
      <c r="D30" s="75" t="s">
        <v>53</v>
      </c>
      <c r="E30" s="77" t="s">
        <v>124</v>
      </c>
      <c r="F30" s="32"/>
      <c r="G30" s="79" t="s">
        <v>195</v>
      </c>
      <c r="H30" s="77" t="s">
        <v>253</v>
      </c>
      <c r="I30" s="81" t="s">
        <v>282</v>
      </c>
      <c r="J30" s="83" t="s">
        <v>297</v>
      </c>
      <c r="K30" s="83" t="s">
        <v>325</v>
      </c>
      <c r="L30" s="83" t="s">
        <v>353</v>
      </c>
      <c r="M30" s="81" t="s">
        <v>395</v>
      </c>
      <c r="N30" s="3">
        <f t="shared" si="1"/>
        <v>787.5</v>
      </c>
      <c r="O30" s="3">
        <f t="shared" si="2"/>
        <v>0.04</v>
      </c>
      <c r="P30" s="3">
        <f t="shared" si="3"/>
        <v>57.24</v>
      </c>
      <c r="Q30" s="86" t="s">
        <v>292</v>
      </c>
    </row>
    <row r="31" spans="1:17" s="3" customFormat="1" ht="13.5" customHeight="1">
      <c r="A31" s="43"/>
      <c r="B31" s="62">
        <f t="shared" si="0"/>
        <v>22</v>
      </c>
      <c r="C31" s="23">
        <v>2</v>
      </c>
      <c r="D31" s="76" t="s">
        <v>54</v>
      </c>
      <c r="E31" s="78" t="s">
        <v>125</v>
      </c>
      <c r="F31" s="15"/>
      <c r="G31" s="76" t="s">
        <v>196</v>
      </c>
      <c r="H31" s="78" t="s">
        <v>254</v>
      </c>
      <c r="I31" s="82" t="s">
        <v>282</v>
      </c>
      <c r="J31" s="84" t="s">
        <v>298</v>
      </c>
      <c r="K31" s="84" t="s">
        <v>292</v>
      </c>
      <c r="L31" s="84" t="s">
        <v>354</v>
      </c>
      <c r="M31" s="82" t="s">
        <v>396</v>
      </c>
      <c r="N31" s="3">
        <f t="shared" si="1"/>
        <v>32.2</v>
      </c>
      <c r="O31" s="3">
        <f t="shared" si="2"/>
        <v>0</v>
      </c>
      <c r="P31" s="3">
        <f t="shared" si="3"/>
        <v>0.42</v>
      </c>
      <c r="Q31" s="86" t="s">
        <v>292</v>
      </c>
    </row>
    <row r="32" spans="1:17" s="3" customFormat="1" ht="13.5" customHeight="1">
      <c r="A32" s="43"/>
      <c r="B32" s="61">
        <f t="shared" si="0"/>
        <v>23</v>
      </c>
      <c r="C32" s="22">
        <v>6</v>
      </c>
      <c r="D32" s="75" t="s">
        <v>55</v>
      </c>
      <c r="E32" s="77" t="s">
        <v>126</v>
      </c>
      <c r="F32" s="32"/>
      <c r="G32" s="79" t="s">
        <v>197</v>
      </c>
      <c r="H32" s="77" t="s">
        <v>255</v>
      </c>
      <c r="I32" s="81" t="s">
        <v>282</v>
      </c>
      <c r="J32" s="83" t="s">
        <v>299</v>
      </c>
      <c r="K32" s="83" t="s">
        <v>292</v>
      </c>
      <c r="L32" s="83" t="s">
        <v>292</v>
      </c>
      <c r="M32" s="81" t="s">
        <v>175</v>
      </c>
      <c r="N32" s="3">
        <f t="shared" si="1"/>
        <v>13.5</v>
      </c>
      <c r="O32" s="3">
        <f t="shared" si="2"/>
        <v>0</v>
      </c>
      <c r="P32" s="3">
        <f t="shared" si="3"/>
        <v>0</v>
      </c>
      <c r="Q32" s="86" t="s">
        <v>292</v>
      </c>
    </row>
    <row r="33" spans="1:17" s="3" customFormat="1" ht="13.5" customHeight="1">
      <c r="A33" s="43"/>
      <c r="B33" s="62">
        <f t="shared" si="0"/>
        <v>24</v>
      </c>
      <c r="C33" s="23">
        <v>2</v>
      </c>
      <c r="D33" s="76" t="s">
        <v>56</v>
      </c>
      <c r="E33" s="78" t="s">
        <v>127</v>
      </c>
      <c r="F33" s="15"/>
      <c r="G33" s="76" t="s">
        <v>198</v>
      </c>
      <c r="H33" s="78" t="s">
        <v>256</v>
      </c>
      <c r="I33" s="82" t="s">
        <v>282</v>
      </c>
      <c r="J33" s="84" t="s">
        <v>300</v>
      </c>
      <c r="K33" s="84" t="s">
        <v>292</v>
      </c>
      <c r="L33" s="84">
        <v>22</v>
      </c>
      <c r="M33" s="82" t="s">
        <v>397</v>
      </c>
      <c r="N33" s="3">
        <f t="shared" si="1"/>
        <v>2050</v>
      </c>
      <c r="O33" s="3">
        <f t="shared" si="2"/>
        <v>0</v>
      </c>
      <c r="P33" s="3">
        <f t="shared" si="3"/>
        <v>44</v>
      </c>
      <c r="Q33" s="86" t="s">
        <v>292</v>
      </c>
    </row>
    <row r="34" spans="1:17" s="3" customFormat="1" ht="13.5" customHeight="1">
      <c r="A34" s="43"/>
      <c r="B34" s="61">
        <f t="shared" si="0"/>
        <v>25</v>
      </c>
      <c r="C34" s="22">
        <v>1</v>
      </c>
      <c r="D34" s="75" t="s">
        <v>57</v>
      </c>
      <c r="E34" s="77" t="s">
        <v>128</v>
      </c>
      <c r="F34" s="32"/>
      <c r="G34" s="79" t="s">
        <v>199</v>
      </c>
      <c r="H34" s="77" t="s">
        <v>257</v>
      </c>
      <c r="I34" s="81" t="s">
        <v>282</v>
      </c>
      <c r="J34" s="83" t="s">
        <v>301</v>
      </c>
      <c r="K34" s="83" t="s">
        <v>292</v>
      </c>
      <c r="L34" s="83" t="s">
        <v>294</v>
      </c>
      <c r="M34" s="81" t="s">
        <v>398</v>
      </c>
      <c r="N34" s="3">
        <f t="shared" si="1"/>
        <v>105</v>
      </c>
      <c r="O34" s="3">
        <f t="shared" si="2"/>
        <v>0</v>
      </c>
      <c r="P34" s="3">
        <f t="shared" si="3"/>
        <v>1.28</v>
      </c>
      <c r="Q34" s="86" t="s">
        <v>292</v>
      </c>
    </row>
    <row r="35" spans="1:17" s="3" customFormat="1" ht="13.5" customHeight="1">
      <c r="A35" s="43"/>
      <c r="B35" s="62">
        <f t="shared" si="0"/>
        <v>26</v>
      </c>
      <c r="C35" s="23">
        <v>3</v>
      </c>
      <c r="D35" s="76" t="s">
        <v>58</v>
      </c>
      <c r="E35" s="78" t="s">
        <v>129</v>
      </c>
      <c r="F35" s="15"/>
      <c r="G35" s="76" t="s">
        <v>200</v>
      </c>
      <c r="H35" s="78" t="s">
        <v>258</v>
      </c>
      <c r="I35" s="82" t="s">
        <v>282</v>
      </c>
      <c r="J35" s="84" t="s">
        <v>302</v>
      </c>
      <c r="K35" s="84" t="s">
        <v>292</v>
      </c>
      <c r="L35" s="84" t="s">
        <v>355</v>
      </c>
      <c r="M35" s="82" t="s">
        <v>399</v>
      </c>
      <c r="N35" s="3">
        <f t="shared" si="1"/>
        <v>1346.25</v>
      </c>
      <c r="O35" s="3">
        <f t="shared" si="2"/>
        <v>0</v>
      </c>
      <c r="P35" s="3">
        <f t="shared" si="3"/>
        <v>3.66</v>
      </c>
      <c r="Q35" s="86" t="s">
        <v>421</v>
      </c>
    </row>
    <row r="36" spans="1:17" s="3" customFormat="1" ht="13.5" customHeight="1">
      <c r="A36" s="43"/>
      <c r="B36" s="61">
        <f t="shared" si="0"/>
        <v>27</v>
      </c>
      <c r="C36" s="22">
        <v>5</v>
      </c>
      <c r="D36" s="75" t="s">
        <v>59</v>
      </c>
      <c r="E36" s="77" t="s">
        <v>130</v>
      </c>
      <c r="F36" s="32"/>
      <c r="G36" s="79" t="s">
        <v>201</v>
      </c>
      <c r="H36" s="77" t="s">
        <v>259</v>
      </c>
      <c r="I36" s="81" t="s">
        <v>282</v>
      </c>
      <c r="J36" s="83" t="s">
        <v>303</v>
      </c>
      <c r="K36" s="83" t="s">
        <v>292</v>
      </c>
      <c r="L36" s="83" t="s">
        <v>356</v>
      </c>
      <c r="M36" s="81" t="s">
        <v>400</v>
      </c>
      <c r="N36" s="3">
        <f t="shared" si="1"/>
        <v>61.6</v>
      </c>
      <c r="O36" s="3">
        <f t="shared" si="2"/>
        <v>0</v>
      </c>
      <c r="P36" s="3">
        <f t="shared" si="3"/>
        <v>15.5</v>
      </c>
      <c r="Q36" s="86" t="s">
        <v>292</v>
      </c>
    </row>
    <row r="37" spans="1:17" s="3" customFormat="1" ht="13.5" customHeight="1">
      <c r="A37" s="43"/>
      <c r="B37" s="62">
        <f t="shared" si="0"/>
        <v>28</v>
      </c>
      <c r="C37" s="23">
        <v>2</v>
      </c>
      <c r="D37" s="76" t="s">
        <v>60</v>
      </c>
      <c r="E37" s="78" t="s">
        <v>131</v>
      </c>
      <c r="F37" s="15"/>
      <c r="G37" s="76" t="s">
        <v>202</v>
      </c>
      <c r="H37" s="78" t="s">
        <v>260</v>
      </c>
      <c r="I37" s="82" t="s">
        <v>282</v>
      </c>
      <c r="J37" s="84" t="s">
        <v>304</v>
      </c>
      <c r="K37" s="84" t="s">
        <v>292</v>
      </c>
      <c r="L37" s="84" t="s">
        <v>357</v>
      </c>
      <c r="M37" s="82" t="s">
        <v>401</v>
      </c>
      <c r="N37" s="3">
        <f t="shared" si="1"/>
        <v>800</v>
      </c>
      <c r="O37" s="3">
        <f t="shared" si="2"/>
        <v>0</v>
      </c>
      <c r="P37" s="3">
        <f t="shared" si="3"/>
        <v>10.94</v>
      </c>
      <c r="Q37" s="86" t="s">
        <v>292</v>
      </c>
    </row>
    <row r="38" spans="1:17" s="3" customFormat="1" ht="13.5" customHeight="1">
      <c r="A38" s="43"/>
      <c r="B38" s="61">
        <f t="shared" si="0"/>
        <v>29</v>
      </c>
      <c r="C38" s="22">
        <v>1</v>
      </c>
      <c r="D38" s="75" t="s">
        <v>61</v>
      </c>
      <c r="E38" s="77" t="s">
        <v>132</v>
      </c>
      <c r="F38" s="32"/>
      <c r="G38" s="79" t="s">
        <v>203</v>
      </c>
      <c r="H38" s="77" t="s">
        <v>261</v>
      </c>
      <c r="I38" s="81" t="s">
        <v>282</v>
      </c>
      <c r="J38" s="83" t="s">
        <v>305</v>
      </c>
      <c r="K38" s="83" t="s">
        <v>292</v>
      </c>
      <c r="L38" s="83" t="s">
        <v>358</v>
      </c>
      <c r="M38" s="81" t="s">
        <v>402</v>
      </c>
      <c r="N38" s="3">
        <f t="shared" si="1"/>
        <v>160</v>
      </c>
      <c r="O38" s="3">
        <f t="shared" si="2"/>
        <v>0</v>
      </c>
      <c r="P38" s="3">
        <f t="shared" si="3"/>
        <v>1.9</v>
      </c>
      <c r="Q38" s="86" t="s">
        <v>292</v>
      </c>
    </row>
    <row r="39" spans="1:17" s="3" customFormat="1" ht="13.5" customHeight="1">
      <c r="A39" s="43"/>
      <c r="B39" s="62">
        <f t="shared" si="0"/>
        <v>30</v>
      </c>
      <c r="C39" s="23">
        <v>1</v>
      </c>
      <c r="D39" s="76" t="s">
        <v>62</v>
      </c>
      <c r="E39" s="78" t="s">
        <v>133</v>
      </c>
      <c r="F39" s="15"/>
      <c r="G39" s="76" t="s">
        <v>204</v>
      </c>
      <c r="H39" s="78" t="s">
        <v>262</v>
      </c>
      <c r="I39" s="82" t="s">
        <v>282</v>
      </c>
      <c r="J39" s="84" t="s">
        <v>306</v>
      </c>
      <c r="K39" s="84" t="s">
        <v>328</v>
      </c>
      <c r="L39" s="84" t="s">
        <v>359</v>
      </c>
      <c r="M39" s="82" t="s">
        <v>403</v>
      </c>
      <c r="N39" s="3">
        <f t="shared" si="1"/>
        <v>352</v>
      </c>
      <c r="O39" s="3">
        <f t="shared" si="2"/>
        <v>0.05</v>
      </c>
      <c r="P39" s="3">
        <f t="shared" si="3"/>
        <v>7.03</v>
      </c>
      <c r="Q39" s="86" t="s">
        <v>292</v>
      </c>
    </row>
    <row r="40" spans="1:17" s="3" customFormat="1" ht="13.5" customHeight="1">
      <c r="A40" s="43"/>
      <c r="B40" s="61">
        <f t="shared" si="0"/>
        <v>31</v>
      </c>
      <c r="C40" s="22">
        <v>2</v>
      </c>
      <c r="D40" s="75" t="s">
        <v>63</v>
      </c>
      <c r="E40" s="77" t="s">
        <v>134</v>
      </c>
      <c r="F40" s="32"/>
      <c r="G40" s="79" t="s">
        <v>205</v>
      </c>
      <c r="H40" s="77" t="s">
        <v>263</v>
      </c>
      <c r="I40" s="81" t="s">
        <v>282</v>
      </c>
      <c r="J40" s="83" t="s">
        <v>307</v>
      </c>
      <c r="K40" s="83" t="s">
        <v>292</v>
      </c>
      <c r="L40" s="83" t="s">
        <v>337</v>
      </c>
      <c r="M40" s="81" t="s">
        <v>385</v>
      </c>
      <c r="N40" s="3">
        <f t="shared" si="1"/>
        <v>1</v>
      </c>
      <c r="O40" s="3">
        <f t="shared" si="2"/>
        <v>0</v>
      </c>
      <c r="P40" s="3">
        <f t="shared" si="3"/>
        <v>0.02</v>
      </c>
      <c r="Q40" s="86" t="s">
        <v>292</v>
      </c>
    </row>
    <row r="41" spans="1:17" s="3" customFormat="1" ht="13.5" customHeight="1">
      <c r="A41" s="43"/>
      <c r="B41" s="62">
        <f t="shared" si="0"/>
        <v>32</v>
      </c>
      <c r="C41" s="23">
        <v>96</v>
      </c>
      <c r="D41" s="76" t="s">
        <v>64</v>
      </c>
      <c r="E41" s="78" t="s">
        <v>135</v>
      </c>
      <c r="F41" s="15"/>
      <c r="G41" s="76" t="s">
        <v>206</v>
      </c>
      <c r="H41" s="78" t="s">
        <v>264</v>
      </c>
      <c r="I41" s="82" t="s">
        <v>284</v>
      </c>
      <c r="J41" s="84" t="s">
        <v>308</v>
      </c>
      <c r="K41" s="84" t="s">
        <v>329</v>
      </c>
      <c r="L41" s="84" t="s">
        <v>360</v>
      </c>
      <c r="M41" s="82" t="s">
        <v>404</v>
      </c>
      <c r="N41" s="3">
        <f t="shared" si="1"/>
        <v>520.3199999999999</v>
      </c>
      <c r="O41" s="3">
        <f t="shared" si="2"/>
        <v>9.600000000000001</v>
      </c>
      <c r="P41" s="3">
        <f t="shared" si="3"/>
        <v>3.84</v>
      </c>
      <c r="Q41" s="86" t="s">
        <v>292</v>
      </c>
    </row>
    <row r="42" spans="1:17" s="3" customFormat="1" ht="13.5" customHeight="1">
      <c r="A42" s="43"/>
      <c r="B42" s="61">
        <f aca="true" t="shared" si="4" ref="B42:B73">ROW(B42)-ROW($B$9)</f>
        <v>33</v>
      </c>
      <c r="C42" s="22">
        <v>1</v>
      </c>
      <c r="D42" s="75" t="s">
        <v>65</v>
      </c>
      <c r="E42" s="77" t="s">
        <v>136</v>
      </c>
      <c r="F42" s="32"/>
      <c r="G42" s="79" t="s">
        <v>207</v>
      </c>
      <c r="H42" s="77" t="s">
        <v>265</v>
      </c>
      <c r="I42" s="81" t="s">
        <v>282</v>
      </c>
      <c r="J42" s="83" t="s">
        <v>309</v>
      </c>
      <c r="K42" s="83" t="s">
        <v>292</v>
      </c>
      <c r="L42" s="83" t="s">
        <v>361</v>
      </c>
      <c r="M42" s="81" t="s">
        <v>405</v>
      </c>
      <c r="N42" s="3">
        <f aca="true" t="shared" si="5" ref="N42:N73">VALUE(C42)*VALUE(J42)</f>
        <v>40.64</v>
      </c>
      <c r="O42" s="3">
        <f aca="true" t="shared" si="6" ref="O42:O73">VALUE(C42)*VALUE(K42)</f>
        <v>0</v>
      </c>
      <c r="P42" s="3">
        <f aca="true" t="shared" si="7" ref="P42:P73">VALUE(C42)*VALUE(L42)</f>
        <v>1.09</v>
      </c>
      <c r="Q42" s="86" t="s">
        <v>292</v>
      </c>
    </row>
    <row r="43" spans="1:17" s="3" customFormat="1" ht="13.5" customHeight="1">
      <c r="A43" s="43"/>
      <c r="B43" s="62">
        <f t="shared" si="4"/>
        <v>34</v>
      </c>
      <c r="C43" s="23">
        <v>8</v>
      </c>
      <c r="D43" s="76" t="s">
        <v>66</v>
      </c>
      <c r="E43" s="78" t="s">
        <v>137</v>
      </c>
      <c r="F43" s="15"/>
      <c r="G43" s="76" t="s">
        <v>208</v>
      </c>
      <c r="H43" s="78" t="s">
        <v>266</v>
      </c>
      <c r="I43" s="82" t="s">
        <v>282</v>
      </c>
      <c r="J43" s="84" t="s">
        <v>310</v>
      </c>
      <c r="K43" s="84" t="s">
        <v>292</v>
      </c>
      <c r="L43" s="84" t="s">
        <v>362</v>
      </c>
      <c r="M43" s="82" t="s">
        <v>406</v>
      </c>
      <c r="N43" s="3">
        <f t="shared" si="5"/>
        <v>80</v>
      </c>
      <c r="O43" s="3">
        <f t="shared" si="6"/>
        <v>0</v>
      </c>
      <c r="P43" s="3">
        <f t="shared" si="7"/>
        <v>1.04</v>
      </c>
      <c r="Q43" s="86" t="s">
        <v>292</v>
      </c>
    </row>
    <row r="44" spans="1:17" s="3" customFormat="1" ht="13.5" customHeight="1">
      <c r="A44" s="43"/>
      <c r="B44" s="61">
        <f t="shared" si="4"/>
        <v>35</v>
      </c>
      <c r="C44" s="22">
        <v>0</v>
      </c>
      <c r="D44" s="75" t="s">
        <v>67</v>
      </c>
      <c r="E44" s="77" t="s">
        <v>138</v>
      </c>
      <c r="F44" s="32"/>
      <c r="G44" s="79" t="s">
        <v>209</v>
      </c>
      <c r="H44" s="77" t="s">
        <v>175</v>
      </c>
      <c r="I44" s="81" t="s">
        <v>282</v>
      </c>
      <c r="J44" s="83" t="s">
        <v>292</v>
      </c>
      <c r="K44" s="83" t="s">
        <v>292</v>
      </c>
      <c r="L44" s="83" t="s">
        <v>363</v>
      </c>
      <c r="M44" s="81" t="s">
        <v>407</v>
      </c>
      <c r="N44" s="3">
        <f t="shared" si="5"/>
        <v>0</v>
      </c>
      <c r="O44" s="3">
        <f t="shared" si="6"/>
        <v>0</v>
      </c>
      <c r="P44" s="3">
        <f t="shared" si="7"/>
        <v>0</v>
      </c>
      <c r="Q44" s="86" t="s">
        <v>292</v>
      </c>
    </row>
    <row r="45" spans="1:17" s="3" customFormat="1" ht="13.5" customHeight="1">
      <c r="A45" s="43"/>
      <c r="B45" s="62">
        <f t="shared" si="4"/>
        <v>36</v>
      </c>
      <c r="C45" s="23">
        <v>0</v>
      </c>
      <c r="D45" s="76" t="s">
        <v>68</v>
      </c>
      <c r="E45" s="78" t="s">
        <v>139</v>
      </c>
      <c r="F45" s="15"/>
      <c r="G45" s="76" t="s">
        <v>210</v>
      </c>
      <c r="H45" s="78" t="s">
        <v>175</v>
      </c>
      <c r="I45" s="82" t="s">
        <v>282</v>
      </c>
      <c r="J45" s="84" t="s">
        <v>292</v>
      </c>
      <c r="K45" s="84" t="s">
        <v>292</v>
      </c>
      <c r="L45" s="84" t="s">
        <v>364</v>
      </c>
      <c r="M45" s="82" t="s">
        <v>408</v>
      </c>
      <c r="N45" s="3">
        <f t="shared" si="5"/>
        <v>0</v>
      </c>
      <c r="O45" s="3">
        <f t="shared" si="6"/>
        <v>0</v>
      </c>
      <c r="P45" s="3">
        <f t="shared" si="7"/>
        <v>0</v>
      </c>
      <c r="Q45" s="86" t="s">
        <v>292</v>
      </c>
    </row>
    <row r="46" spans="1:17" s="3" customFormat="1" ht="13.5" customHeight="1">
      <c r="A46" s="43"/>
      <c r="B46" s="61">
        <f t="shared" si="4"/>
        <v>37</v>
      </c>
      <c r="C46" s="22">
        <v>0</v>
      </c>
      <c r="D46" s="75" t="s">
        <v>69</v>
      </c>
      <c r="E46" s="77" t="s">
        <v>140</v>
      </c>
      <c r="F46" s="32"/>
      <c r="G46" s="79" t="s">
        <v>209</v>
      </c>
      <c r="H46" s="77" t="s">
        <v>175</v>
      </c>
      <c r="I46" s="81" t="s">
        <v>282</v>
      </c>
      <c r="J46" s="83" t="s">
        <v>292</v>
      </c>
      <c r="K46" s="83" t="s">
        <v>292</v>
      </c>
      <c r="L46" s="83" t="s">
        <v>365</v>
      </c>
      <c r="M46" s="81" t="s">
        <v>408</v>
      </c>
      <c r="N46" s="3">
        <f t="shared" si="5"/>
        <v>0</v>
      </c>
      <c r="O46" s="3">
        <f t="shared" si="6"/>
        <v>0</v>
      </c>
      <c r="P46" s="3">
        <f t="shared" si="7"/>
        <v>0</v>
      </c>
      <c r="Q46" s="86" t="s">
        <v>292</v>
      </c>
    </row>
    <row r="47" spans="1:17" s="3" customFormat="1" ht="13.5" customHeight="1">
      <c r="A47" s="43"/>
      <c r="B47" s="62">
        <f t="shared" si="4"/>
        <v>38</v>
      </c>
      <c r="C47" s="23">
        <v>23</v>
      </c>
      <c r="D47" s="76" t="s">
        <v>70</v>
      </c>
      <c r="E47" s="78" t="s">
        <v>141</v>
      </c>
      <c r="F47" s="15"/>
      <c r="G47" s="76" t="s">
        <v>211</v>
      </c>
      <c r="H47" s="78" t="s">
        <v>267</v>
      </c>
      <c r="I47" s="82" t="s">
        <v>282</v>
      </c>
      <c r="J47" s="84" t="s">
        <v>311</v>
      </c>
      <c r="K47" s="84" t="s">
        <v>325</v>
      </c>
      <c r="L47" s="84" t="s">
        <v>366</v>
      </c>
      <c r="M47" s="82" t="s">
        <v>409</v>
      </c>
      <c r="N47" s="3">
        <f t="shared" si="5"/>
        <v>207</v>
      </c>
      <c r="O47" s="3">
        <f t="shared" si="6"/>
        <v>0.46</v>
      </c>
      <c r="P47" s="3">
        <f t="shared" si="7"/>
        <v>100.28</v>
      </c>
      <c r="Q47" s="86" t="s">
        <v>292</v>
      </c>
    </row>
    <row r="48" spans="1:17" s="3" customFormat="1" ht="13.5" customHeight="1">
      <c r="A48" s="43"/>
      <c r="B48" s="61">
        <f t="shared" si="4"/>
        <v>39</v>
      </c>
      <c r="C48" s="22">
        <v>5</v>
      </c>
      <c r="D48" s="75" t="s">
        <v>71</v>
      </c>
      <c r="E48" s="77" t="s">
        <v>142</v>
      </c>
      <c r="F48" s="32"/>
      <c r="G48" s="79" t="s">
        <v>212</v>
      </c>
      <c r="H48" s="77" t="s">
        <v>268</v>
      </c>
      <c r="I48" s="81" t="s">
        <v>282</v>
      </c>
      <c r="J48" s="83" t="s">
        <v>312</v>
      </c>
      <c r="K48" s="83" t="s">
        <v>327</v>
      </c>
      <c r="L48" s="83" t="s">
        <v>367</v>
      </c>
      <c r="M48" s="81" t="s">
        <v>410</v>
      </c>
      <c r="N48" s="3">
        <f t="shared" si="5"/>
        <v>20</v>
      </c>
      <c r="O48" s="3">
        <f t="shared" si="6"/>
        <v>1</v>
      </c>
      <c r="P48" s="3">
        <f t="shared" si="7"/>
        <v>0.15</v>
      </c>
      <c r="Q48" s="86" t="s">
        <v>292</v>
      </c>
    </row>
    <row r="49" spans="1:17" s="3" customFormat="1" ht="13.5" customHeight="1">
      <c r="A49" s="43"/>
      <c r="B49" s="62">
        <f t="shared" si="4"/>
        <v>40</v>
      </c>
      <c r="C49" s="23">
        <v>1024</v>
      </c>
      <c r="D49" s="76" t="s">
        <v>72</v>
      </c>
      <c r="E49" s="78" t="s">
        <v>143</v>
      </c>
      <c r="F49" s="15"/>
      <c r="G49" s="76" t="s">
        <v>213</v>
      </c>
      <c r="H49" s="78" t="s">
        <v>247</v>
      </c>
      <c r="I49" s="82" t="s">
        <v>282</v>
      </c>
      <c r="J49" s="84" t="s">
        <v>289</v>
      </c>
      <c r="K49" s="84" t="s">
        <v>328</v>
      </c>
      <c r="L49" s="84" t="s">
        <v>337</v>
      </c>
      <c r="M49" s="82" t="s">
        <v>385</v>
      </c>
      <c r="N49" s="3">
        <f t="shared" si="5"/>
        <v>184.32</v>
      </c>
      <c r="O49" s="3">
        <f t="shared" si="6"/>
        <v>51.2</v>
      </c>
      <c r="P49" s="3">
        <f t="shared" si="7"/>
        <v>10.24</v>
      </c>
      <c r="Q49" s="86" t="s">
        <v>292</v>
      </c>
    </row>
    <row r="50" spans="1:17" s="3" customFormat="1" ht="13.5" customHeight="1">
      <c r="A50" s="43"/>
      <c r="B50" s="61">
        <f t="shared" si="4"/>
        <v>41</v>
      </c>
      <c r="C50" s="22">
        <v>7</v>
      </c>
      <c r="D50" s="75" t="s">
        <v>73</v>
      </c>
      <c r="E50" s="77" t="s">
        <v>144</v>
      </c>
      <c r="F50" s="32"/>
      <c r="G50" s="79" t="s">
        <v>214</v>
      </c>
      <c r="H50" s="77" t="s">
        <v>269</v>
      </c>
      <c r="I50" s="81" t="s">
        <v>282</v>
      </c>
      <c r="J50" s="83" t="s">
        <v>307</v>
      </c>
      <c r="K50" s="83" t="s">
        <v>292</v>
      </c>
      <c r="L50" s="83" t="s">
        <v>337</v>
      </c>
      <c r="M50" s="81" t="s">
        <v>411</v>
      </c>
      <c r="N50" s="3">
        <f t="shared" si="5"/>
        <v>3.5</v>
      </c>
      <c r="O50" s="3">
        <f t="shared" si="6"/>
        <v>0</v>
      </c>
      <c r="P50" s="3">
        <f t="shared" si="7"/>
        <v>0.07</v>
      </c>
      <c r="Q50" s="86" t="s">
        <v>292</v>
      </c>
    </row>
    <row r="51" spans="1:17" s="3" customFormat="1" ht="13.5" customHeight="1">
      <c r="A51" s="43"/>
      <c r="B51" s="62">
        <f t="shared" si="4"/>
        <v>42</v>
      </c>
      <c r="C51" s="23">
        <v>19</v>
      </c>
      <c r="D51" s="76" t="s">
        <v>74</v>
      </c>
      <c r="E51" s="78" t="s">
        <v>145</v>
      </c>
      <c r="F51" s="15"/>
      <c r="G51" s="76" t="s">
        <v>215</v>
      </c>
      <c r="H51" s="78" t="s">
        <v>269</v>
      </c>
      <c r="I51" s="82" t="s">
        <v>282</v>
      </c>
      <c r="J51" s="84" t="s">
        <v>307</v>
      </c>
      <c r="K51" s="84" t="s">
        <v>292</v>
      </c>
      <c r="L51" s="84" t="s">
        <v>337</v>
      </c>
      <c r="M51" s="82" t="s">
        <v>385</v>
      </c>
      <c r="N51" s="3">
        <f t="shared" si="5"/>
        <v>9.5</v>
      </c>
      <c r="O51" s="3">
        <f t="shared" si="6"/>
        <v>0</v>
      </c>
      <c r="P51" s="3">
        <f t="shared" si="7"/>
        <v>0.19</v>
      </c>
      <c r="Q51" s="86" t="s">
        <v>292</v>
      </c>
    </row>
    <row r="52" spans="1:17" s="3" customFormat="1" ht="13.5" customHeight="1">
      <c r="A52" s="43"/>
      <c r="B52" s="61">
        <f t="shared" si="4"/>
        <v>43</v>
      </c>
      <c r="C52" s="22">
        <v>9</v>
      </c>
      <c r="D52" s="75" t="s">
        <v>75</v>
      </c>
      <c r="E52" s="77" t="s">
        <v>146</v>
      </c>
      <c r="F52" s="32"/>
      <c r="G52" s="79" t="s">
        <v>216</v>
      </c>
      <c r="H52" s="77" t="s">
        <v>269</v>
      </c>
      <c r="I52" s="81" t="s">
        <v>282</v>
      </c>
      <c r="J52" s="83" t="s">
        <v>307</v>
      </c>
      <c r="K52" s="83" t="s">
        <v>292</v>
      </c>
      <c r="L52" s="83" t="s">
        <v>337</v>
      </c>
      <c r="M52" s="81" t="s">
        <v>385</v>
      </c>
      <c r="N52" s="3">
        <f t="shared" si="5"/>
        <v>4.5</v>
      </c>
      <c r="O52" s="3">
        <f t="shared" si="6"/>
        <v>0</v>
      </c>
      <c r="P52" s="3">
        <f t="shared" si="7"/>
        <v>0.09</v>
      </c>
      <c r="Q52" s="86" t="s">
        <v>292</v>
      </c>
    </row>
    <row r="53" spans="1:17" s="3" customFormat="1" ht="13.5" customHeight="1">
      <c r="A53" s="43"/>
      <c r="B53" s="62">
        <f t="shared" si="4"/>
        <v>44</v>
      </c>
      <c r="C53" s="23">
        <v>25</v>
      </c>
      <c r="D53" s="76" t="s">
        <v>76</v>
      </c>
      <c r="E53" s="78" t="s">
        <v>147</v>
      </c>
      <c r="F53" s="15"/>
      <c r="G53" s="76" t="s">
        <v>217</v>
      </c>
      <c r="H53" s="78" t="s">
        <v>269</v>
      </c>
      <c r="I53" s="82" t="s">
        <v>282</v>
      </c>
      <c r="J53" s="84" t="s">
        <v>307</v>
      </c>
      <c r="K53" s="84" t="s">
        <v>292</v>
      </c>
      <c r="L53" s="84" t="s">
        <v>337</v>
      </c>
      <c r="M53" s="82" t="s">
        <v>385</v>
      </c>
      <c r="N53" s="3">
        <f t="shared" si="5"/>
        <v>12.5</v>
      </c>
      <c r="O53" s="3">
        <f t="shared" si="6"/>
        <v>0</v>
      </c>
      <c r="P53" s="3">
        <f t="shared" si="7"/>
        <v>0.25</v>
      </c>
      <c r="Q53" s="86" t="s">
        <v>292</v>
      </c>
    </row>
    <row r="54" spans="1:17" s="3" customFormat="1" ht="13.5" customHeight="1">
      <c r="A54" s="43"/>
      <c r="B54" s="61">
        <f t="shared" si="4"/>
        <v>45</v>
      </c>
      <c r="C54" s="22">
        <v>2</v>
      </c>
      <c r="D54" s="75" t="s">
        <v>77</v>
      </c>
      <c r="E54" s="77" t="s">
        <v>148</v>
      </c>
      <c r="F54" s="32"/>
      <c r="G54" s="79" t="s">
        <v>218</v>
      </c>
      <c r="H54" s="77" t="s">
        <v>269</v>
      </c>
      <c r="I54" s="81" t="s">
        <v>282</v>
      </c>
      <c r="J54" s="83" t="s">
        <v>307</v>
      </c>
      <c r="K54" s="83" t="s">
        <v>292</v>
      </c>
      <c r="L54" s="83" t="s">
        <v>337</v>
      </c>
      <c r="M54" s="81" t="s">
        <v>385</v>
      </c>
      <c r="N54" s="3">
        <f t="shared" si="5"/>
        <v>1</v>
      </c>
      <c r="O54" s="3">
        <f t="shared" si="6"/>
        <v>0</v>
      </c>
      <c r="P54" s="3">
        <f t="shared" si="7"/>
        <v>0.02</v>
      </c>
      <c r="Q54" s="86" t="s">
        <v>292</v>
      </c>
    </row>
    <row r="55" spans="1:17" s="3" customFormat="1" ht="13.5" customHeight="1">
      <c r="A55" s="43"/>
      <c r="B55" s="62">
        <f t="shared" si="4"/>
        <v>46</v>
      </c>
      <c r="C55" s="23">
        <v>21</v>
      </c>
      <c r="D55" s="76" t="s">
        <v>78</v>
      </c>
      <c r="E55" s="78" t="s">
        <v>149</v>
      </c>
      <c r="F55" s="15"/>
      <c r="G55" s="76" t="s">
        <v>219</v>
      </c>
      <c r="H55" s="78" t="s">
        <v>269</v>
      </c>
      <c r="I55" s="82" t="s">
        <v>285</v>
      </c>
      <c r="J55" s="84" t="s">
        <v>307</v>
      </c>
      <c r="K55" s="84" t="s">
        <v>292</v>
      </c>
      <c r="L55" s="84" t="s">
        <v>337</v>
      </c>
      <c r="M55" s="82" t="s">
        <v>385</v>
      </c>
      <c r="N55" s="3">
        <f t="shared" si="5"/>
        <v>10.5</v>
      </c>
      <c r="O55" s="3">
        <f t="shared" si="6"/>
        <v>0</v>
      </c>
      <c r="P55" s="3">
        <f t="shared" si="7"/>
        <v>0.21</v>
      </c>
      <c r="Q55" s="86" t="s">
        <v>292</v>
      </c>
    </row>
    <row r="56" spans="1:17" s="3" customFormat="1" ht="13.5" customHeight="1">
      <c r="A56" s="43"/>
      <c r="B56" s="61">
        <f t="shared" si="4"/>
        <v>47</v>
      </c>
      <c r="C56" s="22">
        <v>3</v>
      </c>
      <c r="D56" s="75" t="s">
        <v>79</v>
      </c>
      <c r="E56" s="77" t="s">
        <v>150</v>
      </c>
      <c r="F56" s="32"/>
      <c r="G56" s="79" t="s">
        <v>220</v>
      </c>
      <c r="H56" s="77" t="s">
        <v>269</v>
      </c>
      <c r="I56" s="81" t="s">
        <v>282</v>
      </c>
      <c r="J56" s="83" t="s">
        <v>307</v>
      </c>
      <c r="K56" s="83" t="s">
        <v>292</v>
      </c>
      <c r="L56" s="83" t="s">
        <v>337</v>
      </c>
      <c r="M56" s="81" t="s">
        <v>385</v>
      </c>
      <c r="N56" s="3">
        <f t="shared" si="5"/>
        <v>1.5</v>
      </c>
      <c r="O56" s="3">
        <f t="shared" si="6"/>
        <v>0</v>
      </c>
      <c r="P56" s="3">
        <f t="shared" si="7"/>
        <v>0.03</v>
      </c>
      <c r="Q56" s="86" t="s">
        <v>292</v>
      </c>
    </row>
    <row r="57" spans="1:17" s="3" customFormat="1" ht="13.5" customHeight="1">
      <c r="A57" s="43"/>
      <c r="B57" s="62">
        <f t="shared" si="4"/>
        <v>48</v>
      </c>
      <c r="C57" s="23">
        <v>11</v>
      </c>
      <c r="D57" s="76" t="s">
        <v>80</v>
      </c>
      <c r="E57" s="78" t="s">
        <v>151</v>
      </c>
      <c r="F57" s="15"/>
      <c r="G57" s="76" t="s">
        <v>221</v>
      </c>
      <c r="H57" s="78" t="s">
        <v>269</v>
      </c>
      <c r="I57" s="82" t="s">
        <v>282</v>
      </c>
      <c r="J57" s="84" t="s">
        <v>307</v>
      </c>
      <c r="K57" s="84" t="s">
        <v>292</v>
      </c>
      <c r="L57" s="84" t="s">
        <v>337</v>
      </c>
      <c r="M57" s="82" t="s">
        <v>385</v>
      </c>
      <c r="N57" s="3">
        <f t="shared" si="5"/>
        <v>5.5</v>
      </c>
      <c r="O57" s="3">
        <f t="shared" si="6"/>
        <v>0</v>
      </c>
      <c r="P57" s="3">
        <f t="shared" si="7"/>
        <v>0.11</v>
      </c>
      <c r="Q57" s="86" t="s">
        <v>292</v>
      </c>
    </row>
    <row r="58" spans="1:17" s="3" customFormat="1" ht="13.5" customHeight="1">
      <c r="A58" s="43"/>
      <c r="B58" s="61">
        <f t="shared" si="4"/>
        <v>49</v>
      </c>
      <c r="C58" s="22">
        <v>1</v>
      </c>
      <c r="D58" s="75" t="s">
        <v>81</v>
      </c>
      <c r="E58" s="77" t="s">
        <v>152</v>
      </c>
      <c r="F58" s="32"/>
      <c r="G58" s="79" t="s">
        <v>222</v>
      </c>
      <c r="H58" s="77" t="s">
        <v>269</v>
      </c>
      <c r="I58" s="81" t="s">
        <v>282</v>
      </c>
      <c r="J58" s="83" t="s">
        <v>307</v>
      </c>
      <c r="K58" s="83" t="s">
        <v>292</v>
      </c>
      <c r="L58" s="83" t="s">
        <v>337</v>
      </c>
      <c r="M58" s="81" t="s">
        <v>385</v>
      </c>
      <c r="N58" s="3">
        <f t="shared" si="5"/>
        <v>0.5</v>
      </c>
      <c r="O58" s="3">
        <f t="shared" si="6"/>
        <v>0</v>
      </c>
      <c r="P58" s="3">
        <f t="shared" si="7"/>
        <v>0.01</v>
      </c>
      <c r="Q58" s="86" t="s">
        <v>292</v>
      </c>
    </row>
    <row r="59" spans="1:17" s="3" customFormat="1" ht="13.5" customHeight="1">
      <c r="A59" s="43"/>
      <c r="B59" s="62">
        <f t="shared" si="4"/>
        <v>50</v>
      </c>
      <c r="C59" s="23">
        <v>2</v>
      </c>
      <c r="D59" s="76" t="s">
        <v>82</v>
      </c>
      <c r="E59" s="78" t="s">
        <v>153</v>
      </c>
      <c r="F59" s="15"/>
      <c r="G59" s="76" t="s">
        <v>223</v>
      </c>
      <c r="H59" s="78" t="s">
        <v>269</v>
      </c>
      <c r="I59" s="82" t="s">
        <v>282</v>
      </c>
      <c r="J59" s="84" t="s">
        <v>307</v>
      </c>
      <c r="K59" s="84" t="s">
        <v>292</v>
      </c>
      <c r="L59" s="84" t="s">
        <v>337</v>
      </c>
      <c r="M59" s="82" t="s">
        <v>385</v>
      </c>
      <c r="N59" s="3">
        <f t="shared" si="5"/>
        <v>1</v>
      </c>
      <c r="O59" s="3">
        <f t="shared" si="6"/>
        <v>0</v>
      </c>
      <c r="P59" s="3">
        <f t="shared" si="7"/>
        <v>0.02</v>
      </c>
      <c r="Q59" s="86" t="s">
        <v>292</v>
      </c>
    </row>
    <row r="60" spans="1:17" s="3" customFormat="1" ht="13.5" customHeight="1">
      <c r="A60" s="43"/>
      <c r="B60" s="61">
        <f t="shared" si="4"/>
        <v>51</v>
      </c>
      <c r="C60" s="22">
        <v>2</v>
      </c>
      <c r="D60" s="75" t="s">
        <v>83</v>
      </c>
      <c r="E60" s="77" t="s">
        <v>154</v>
      </c>
      <c r="F60" s="32"/>
      <c r="G60" s="79" t="s">
        <v>224</v>
      </c>
      <c r="H60" s="77" t="s">
        <v>269</v>
      </c>
      <c r="I60" s="81" t="s">
        <v>282</v>
      </c>
      <c r="J60" s="83" t="s">
        <v>307</v>
      </c>
      <c r="K60" s="83" t="s">
        <v>292</v>
      </c>
      <c r="L60" s="83" t="s">
        <v>337</v>
      </c>
      <c r="M60" s="81" t="s">
        <v>385</v>
      </c>
      <c r="N60" s="3">
        <f t="shared" si="5"/>
        <v>1</v>
      </c>
      <c r="O60" s="3">
        <f t="shared" si="6"/>
        <v>0</v>
      </c>
      <c r="P60" s="3">
        <f t="shared" si="7"/>
        <v>0.02</v>
      </c>
      <c r="Q60" s="86" t="s">
        <v>292</v>
      </c>
    </row>
    <row r="61" spans="1:17" s="3" customFormat="1" ht="13.5" customHeight="1">
      <c r="A61" s="43"/>
      <c r="B61" s="62">
        <f t="shared" si="4"/>
        <v>52</v>
      </c>
      <c r="C61" s="23">
        <v>1</v>
      </c>
      <c r="D61" s="76" t="s">
        <v>84</v>
      </c>
      <c r="E61" s="78" t="s">
        <v>155</v>
      </c>
      <c r="F61" s="15"/>
      <c r="G61" s="76" t="s">
        <v>225</v>
      </c>
      <c r="H61" s="78" t="s">
        <v>269</v>
      </c>
      <c r="I61" s="82" t="s">
        <v>282</v>
      </c>
      <c r="J61" s="84" t="s">
        <v>307</v>
      </c>
      <c r="K61" s="84" t="s">
        <v>292</v>
      </c>
      <c r="L61" s="84" t="s">
        <v>337</v>
      </c>
      <c r="M61" s="82" t="s">
        <v>385</v>
      </c>
      <c r="N61" s="3">
        <f t="shared" si="5"/>
        <v>0.5</v>
      </c>
      <c r="O61" s="3">
        <f t="shared" si="6"/>
        <v>0</v>
      </c>
      <c r="P61" s="3">
        <f t="shared" si="7"/>
        <v>0.01</v>
      </c>
      <c r="Q61" s="86" t="s">
        <v>292</v>
      </c>
    </row>
    <row r="62" spans="1:17" s="3" customFormat="1" ht="13.5" customHeight="1">
      <c r="A62" s="43"/>
      <c r="B62" s="61">
        <f t="shared" si="4"/>
        <v>53</v>
      </c>
      <c r="C62" s="22">
        <v>84</v>
      </c>
      <c r="D62" s="75" t="s">
        <v>85</v>
      </c>
      <c r="E62" s="77" t="s">
        <v>156</v>
      </c>
      <c r="F62" s="32"/>
      <c r="G62" s="79" t="s">
        <v>226</v>
      </c>
      <c r="H62" s="77" t="s">
        <v>247</v>
      </c>
      <c r="I62" s="81" t="s">
        <v>282</v>
      </c>
      <c r="J62" s="83" t="s">
        <v>307</v>
      </c>
      <c r="K62" s="83" t="s">
        <v>330</v>
      </c>
      <c r="L62" s="83" t="s">
        <v>337</v>
      </c>
      <c r="M62" s="81" t="s">
        <v>385</v>
      </c>
      <c r="N62" s="3">
        <f t="shared" si="5"/>
        <v>42</v>
      </c>
      <c r="O62" s="3">
        <f t="shared" si="6"/>
        <v>1.176</v>
      </c>
      <c r="P62" s="3">
        <f t="shared" si="7"/>
        <v>0.84</v>
      </c>
      <c r="Q62" s="86" t="s">
        <v>292</v>
      </c>
    </row>
    <row r="63" spans="1:17" s="3" customFormat="1" ht="13.5" customHeight="1">
      <c r="A63" s="43"/>
      <c r="B63" s="62">
        <f t="shared" si="4"/>
        <v>54</v>
      </c>
      <c r="C63" s="23">
        <v>3</v>
      </c>
      <c r="D63" s="76" t="s">
        <v>86</v>
      </c>
      <c r="E63" s="78" t="s">
        <v>157</v>
      </c>
      <c r="F63" s="15"/>
      <c r="G63" s="76" t="s">
        <v>227</v>
      </c>
      <c r="H63" s="78" t="s">
        <v>269</v>
      </c>
      <c r="I63" s="82" t="s">
        <v>282</v>
      </c>
      <c r="J63" s="84" t="s">
        <v>307</v>
      </c>
      <c r="K63" s="84" t="s">
        <v>292</v>
      </c>
      <c r="L63" s="84" t="s">
        <v>337</v>
      </c>
      <c r="M63" s="82" t="s">
        <v>385</v>
      </c>
      <c r="N63" s="3">
        <f t="shared" si="5"/>
        <v>1.5</v>
      </c>
      <c r="O63" s="3">
        <f t="shared" si="6"/>
        <v>0</v>
      </c>
      <c r="P63" s="3">
        <f t="shared" si="7"/>
        <v>0.03</v>
      </c>
      <c r="Q63" s="86" t="s">
        <v>292</v>
      </c>
    </row>
    <row r="64" spans="1:17" s="3" customFormat="1" ht="13.5" customHeight="1">
      <c r="A64" s="43"/>
      <c r="B64" s="61">
        <f t="shared" si="4"/>
        <v>55</v>
      </c>
      <c r="C64" s="22">
        <v>7</v>
      </c>
      <c r="D64" s="75" t="s">
        <v>87</v>
      </c>
      <c r="E64" s="77" t="s">
        <v>158</v>
      </c>
      <c r="F64" s="32"/>
      <c r="G64" s="79" t="s">
        <v>228</v>
      </c>
      <c r="H64" s="77" t="s">
        <v>269</v>
      </c>
      <c r="I64" s="81" t="s">
        <v>282</v>
      </c>
      <c r="J64" s="83" t="s">
        <v>307</v>
      </c>
      <c r="K64" s="83" t="s">
        <v>292</v>
      </c>
      <c r="L64" s="83" t="s">
        <v>337</v>
      </c>
      <c r="M64" s="81" t="s">
        <v>385</v>
      </c>
      <c r="N64" s="3">
        <f t="shared" si="5"/>
        <v>3.5</v>
      </c>
      <c r="O64" s="3">
        <f t="shared" si="6"/>
        <v>0</v>
      </c>
      <c r="P64" s="3">
        <f t="shared" si="7"/>
        <v>0.07</v>
      </c>
      <c r="Q64" s="86" t="s">
        <v>292</v>
      </c>
    </row>
    <row r="65" spans="1:17" s="3" customFormat="1" ht="13.5" customHeight="1">
      <c r="A65" s="43"/>
      <c r="B65" s="62">
        <f t="shared" si="4"/>
        <v>56</v>
      </c>
      <c r="C65" s="23">
        <v>1</v>
      </c>
      <c r="D65" s="76" t="s">
        <v>88</v>
      </c>
      <c r="E65" s="78" t="s">
        <v>159</v>
      </c>
      <c r="F65" s="15"/>
      <c r="G65" s="76" t="s">
        <v>229</v>
      </c>
      <c r="H65" s="78" t="s">
        <v>270</v>
      </c>
      <c r="I65" s="82" t="s">
        <v>282</v>
      </c>
      <c r="J65" s="84" t="s">
        <v>313</v>
      </c>
      <c r="K65" s="84" t="s">
        <v>292</v>
      </c>
      <c r="L65" s="84" t="s">
        <v>337</v>
      </c>
      <c r="M65" s="82" t="s">
        <v>385</v>
      </c>
      <c r="N65" s="3">
        <f t="shared" si="5"/>
        <v>2.5</v>
      </c>
      <c r="O65" s="3">
        <f t="shared" si="6"/>
        <v>0</v>
      </c>
      <c r="P65" s="3">
        <f t="shared" si="7"/>
        <v>0.01</v>
      </c>
      <c r="Q65" s="86" t="s">
        <v>292</v>
      </c>
    </row>
    <row r="66" spans="1:17" s="3" customFormat="1" ht="13.5" customHeight="1">
      <c r="A66" s="43"/>
      <c r="B66" s="61">
        <f t="shared" si="4"/>
        <v>57</v>
      </c>
      <c r="C66" s="22">
        <v>16</v>
      </c>
      <c r="D66" s="75" t="s">
        <v>89</v>
      </c>
      <c r="E66" s="77" t="s">
        <v>160</v>
      </c>
      <c r="F66" s="32"/>
      <c r="G66" s="79" t="s">
        <v>230</v>
      </c>
      <c r="H66" s="77" t="s">
        <v>247</v>
      </c>
      <c r="I66" s="81" t="s">
        <v>282</v>
      </c>
      <c r="J66" s="83" t="s">
        <v>314</v>
      </c>
      <c r="K66" s="83" t="s">
        <v>292</v>
      </c>
      <c r="L66" s="83" t="s">
        <v>337</v>
      </c>
      <c r="M66" s="81" t="s">
        <v>385</v>
      </c>
      <c r="N66" s="3">
        <f t="shared" si="5"/>
        <v>3.2</v>
      </c>
      <c r="O66" s="3">
        <f t="shared" si="6"/>
        <v>0</v>
      </c>
      <c r="P66" s="3">
        <f t="shared" si="7"/>
        <v>0.16</v>
      </c>
      <c r="Q66" s="86" t="s">
        <v>292</v>
      </c>
    </row>
    <row r="67" spans="1:17" s="3" customFormat="1" ht="13.5" customHeight="1">
      <c r="A67" s="43"/>
      <c r="B67" s="62">
        <f t="shared" si="4"/>
        <v>58</v>
      </c>
      <c r="C67" s="23">
        <v>1</v>
      </c>
      <c r="D67" s="76" t="s">
        <v>90</v>
      </c>
      <c r="E67" s="78" t="s">
        <v>161</v>
      </c>
      <c r="F67" s="15"/>
      <c r="G67" s="76" t="s">
        <v>231</v>
      </c>
      <c r="H67" s="78" t="s">
        <v>271</v>
      </c>
      <c r="I67" s="82" t="s">
        <v>282</v>
      </c>
      <c r="J67" s="84" t="s">
        <v>290</v>
      </c>
      <c r="K67" s="84" t="s">
        <v>292</v>
      </c>
      <c r="L67" s="84" t="s">
        <v>368</v>
      </c>
      <c r="M67" s="82" t="s">
        <v>412</v>
      </c>
      <c r="N67" s="3">
        <f t="shared" si="5"/>
        <v>5.12</v>
      </c>
      <c r="O67" s="3">
        <f t="shared" si="6"/>
        <v>0</v>
      </c>
      <c r="P67" s="3">
        <f t="shared" si="7"/>
        <v>0.13</v>
      </c>
      <c r="Q67" s="86" t="s">
        <v>292</v>
      </c>
    </row>
    <row r="68" spans="1:17" s="3" customFormat="1" ht="13.5" customHeight="1">
      <c r="A68" s="43"/>
      <c r="B68" s="61">
        <f t="shared" si="4"/>
        <v>59</v>
      </c>
      <c r="C68" s="22">
        <v>1</v>
      </c>
      <c r="D68" s="75" t="s">
        <v>91</v>
      </c>
      <c r="E68" s="77" t="s">
        <v>162</v>
      </c>
      <c r="F68" s="32"/>
      <c r="G68" s="79" t="s">
        <v>232</v>
      </c>
      <c r="H68" s="77" t="s">
        <v>162</v>
      </c>
      <c r="I68" s="81" t="s">
        <v>282</v>
      </c>
      <c r="J68" s="83" t="s">
        <v>315</v>
      </c>
      <c r="K68" s="83" t="s">
        <v>292</v>
      </c>
      <c r="L68" s="83" t="s">
        <v>369</v>
      </c>
      <c r="M68" s="81" t="s">
        <v>292</v>
      </c>
      <c r="N68" s="3">
        <f t="shared" si="5"/>
        <v>20</v>
      </c>
      <c r="O68" s="3">
        <f t="shared" si="6"/>
        <v>0</v>
      </c>
      <c r="P68" s="3">
        <f t="shared" si="7"/>
        <v>0.81</v>
      </c>
      <c r="Q68" s="86" t="s">
        <v>292</v>
      </c>
    </row>
    <row r="69" spans="1:17" s="3" customFormat="1" ht="13.5" customHeight="1">
      <c r="A69" s="43"/>
      <c r="B69" s="62">
        <f t="shared" si="4"/>
        <v>60</v>
      </c>
      <c r="C69" s="23">
        <v>0</v>
      </c>
      <c r="D69" s="76" t="s">
        <v>92</v>
      </c>
      <c r="E69" s="78" t="s">
        <v>163</v>
      </c>
      <c r="F69" s="15"/>
      <c r="G69" s="76" t="s">
        <v>233</v>
      </c>
      <c r="H69" s="78" t="s">
        <v>233</v>
      </c>
      <c r="I69" s="82" t="s">
        <v>282</v>
      </c>
      <c r="J69" s="84" t="s">
        <v>316</v>
      </c>
      <c r="K69" s="84" t="s">
        <v>331</v>
      </c>
      <c r="L69" s="84" t="s">
        <v>370</v>
      </c>
      <c r="M69" s="82" t="s">
        <v>413</v>
      </c>
      <c r="N69" s="3">
        <f t="shared" si="5"/>
        <v>0</v>
      </c>
      <c r="O69" s="3">
        <f t="shared" si="6"/>
        <v>0</v>
      </c>
      <c r="P69" s="3">
        <f t="shared" si="7"/>
        <v>0</v>
      </c>
      <c r="Q69" s="86" t="s">
        <v>292</v>
      </c>
    </row>
    <row r="70" spans="1:17" s="3" customFormat="1" ht="13.5" customHeight="1">
      <c r="A70" s="43"/>
      <c r="B70" s="61">
        <f t="shared" si="4"/>
        <v>61</v>
      </c>
      <c r="C70" s="22">
        <v>1</v>
      </c>
      <c r="D70" s="75" t="s">
        <v>93</v>
      </c>
      <c r="E70" s="77" t="s">
        <v>164</v>
      </c>
      <c r="F70" s="32"/>
      <c r="G70" s="79" t="s">
        <v>234</v>
      </c>
      <c r="H70" s="77" t="s">
        <v>272</v>
      </c>
      <c r="I70" s="81" t="s">
        <v>282</v>
      </c>
      <c r="J70" s="83" t="s">
        <v>317</v>
      </c>
      <c r="K70" s="83" t="s">
        <v>332</v>
      </c>
      <c r="L70" s="83" t="s">
        <v>371</v>
      </c>
      <c r="M70" s="81" t="s">
        <v>414</v>
      </c>
      <c r="N70" s="3">
        <f t="shared" si="5"/>
        <v>529</v>
      </c>
      <c r="O70" s="3">
        <f t="shared" si="6"/>
        <v>8</v>
      </c>
      <c r="P70" s="3">
        <f t="shared" si="7"/>
        <v>241</v>
      </c>
      <c r="Q70" s="86" t="s">
        <v>292</v>
      </c>
    </row>
    <row r="71" spans="1:17" s="3" customFormat="1" ht="13.5" customHeight="1">
      <c r="A71" s="43"/>
      <c r="B71" s="62">
        <f t="shared" si="4"/>
        <v>62</v>
      </c>
      <c r="C71" s="23">
        <v>1</v>
      </c>
      <c r="D71" s="76" t="s">
        <v>94</v>
      </c>
      <c r="E71" s="78" t="s">
        <v>165</v>
      </c>
      <c r="F71" s="15"/>
      <c r="G71" s="76" t="s">
        <v>235</v>
      </c>
      <c r="H71" s="78" t="s">
        <v>273</v>
      </c>
      <c r="I71" s="82" t="s">
        <v>282</v>
      </c>
      <c r="J71" s="84" t="s">
        <v>318</v>
      </c>
      <c r="K71" s="84" t="s">
        <v>333</v>
      </c>
      <c r="L71" s="84" t="s">
        <v>372</v>
      </c>
      <c r="M71" s="82" t="s">
        <v>414</v>
      </c>
      <c r="N71" s="3">
        <f t="shared" si="5"/>
        <v>48</v>
      </c>
      <c r="O71" s="3">
        <f t="shared" si="6"/>
        <v>0.036</v>
      </c>
      <c r="P71" s="3">
        <f t="shared" si="7"/>
        <v>3.2</v>
      </c>
      <c r="Q71" s="86" t="s">
        <v>292</v>
      </c>
    </row>
    <row r="72" spans="1:17" s="3" customFormat="1" ht="13.5" customHeight="1">
      <c r="A72" s="43"/>
      <c r="B72" s="61">
        <f t="shared" si="4"/>
        <v>63</v>
      </c>
      <c r="C72" s="22">
        <v>2</v>
      </c>
      <c r="D72" s="75" t="s">
        <v>95</v>
      </c>
      <c r="E72" s="77" t="s">
        <v>166</v>
      </c>
      <c r="F72" s="32"/>
      <c r="G72" s="79" t="s">
        <v>236</v>
      </c>
      <c r="H72" s="77" t="s">
        <v>274</v>
      </c>
      <c r="I72" s="81" t="s">
        <v>282</v>
      </c>
      <c r="J72" s="83" t="s">
        <v>312</v>
      </c>
      <c r="K72" s="83" t="s">
        <v>292</v>
      </c>
      <c r="L72" s="83" t="s">
        <v>373</v>
      </c>
      <c r="M72" s="81" t="s">
        <v>415</v>
      </c>
      <c r="N72" s="3">
        <f t="shared" si="5"/>
        <v>8</v>
      </c>
      <c r="O72" s="3">
        <f t="shared" si="6"/>
        <v>0</v>
      </c>
      <c r="P72" s="3">
        <f t="shared" si="7"/>
        <v>1.5</v>
      </c>
      <c r="Q72" s="86" t="s">
        <v>292</v>
      </c>
    </row>
    <row r="73" spans="1:17" s="3" customFormat="1" ht="13.5" customHeight="1">
      <c r="A73" s="43"/>
      <c r="B73" s="62">
        <f t="shared" si="4"/>
        <v>64</v>
      </c>
      <c r="C73" s="23">
        <v>1</v>
      </c>
      <c r="D73" s="76" t="s">
        <v>96</v>
      </c>
      <c r="E73" s="78" t="s">
        <v>167</v>
      </c>
      <c r="F73" s="15"/>
      <c r="G73" s="76" t="s">
        <v>237</v>
      </c>
      <c r="H73" s="78" t="s">
        <v>275</v>
      </c>
      <c r="I73" s="82" t="s">
        <v>282</v>
      </c>
      <c r="J73" s="84" t="s">
        <v>319</v>
      </c>
      <c r="K73" s="84" t="s">
        <v>334</v>
      </c>
      <c r="L73" s="84" t="s">
        <v>374</v>
      </c>
      <c r="M73" s="82" t="s">
        <v>416</v>
      </c>
      <c r="N73" s="3">
        <f t="shared" si="5"/>
        <v>162</v>
      </c>
      <c r="O73" s="3">
        <f t="shared" si="6"/>
        <v>0.7</v>
      </c>
      <c r="P73" s="3">
        <f t="shared" si="7"/>
        <v>15</v>
      </c>
      <c r="Q73" s="86" t="s">
        <v>292</v>
      </c>
    </row>
    <row r="74" spans="1:17" s="3" customFormat="1" ht="13.5" customHeight="1">
      <c r="A74" s="43"/>
      <c r="B74" s="61">
        <f aca="true" t="shared" si="8" ref="B74:B79">ROW(B74)-ROW($B$9)</f>
        <v>65</v>
      </c>
      <c r="C74" s="22">
        <v>1</v>
      </c>
      <c r="D74" s="75" t="s">
        <v>97</v>
      </c>
      <c r="E74" s="77" t="s">
        <v>168</v>
      </c>
      <c r="F74" s="32"/>
      <c r="G74" s="79" t="s">
        <v>238</v>
      </c>
      <c r="H74" s="77" t="s">
        <v>276</v>
      </c>
      <c r="I74" s="81" t="s">
        <v>282</v>
      </c>
      <c r="J74" s="83" t="s">
        <v>320</v>
      </c>
      <c r="K74" s="83" t="s">
        <v>335</v>
      </c>
      <c r="L74" s="83" t="s">
        <v>375</v>
      </c>
      <c r="M74" s="81" t="s">
        <v>383</v>
      </c>
      <c r="N74" s="3">
        <f aca="true" t="shared" si="9" ref="N74:N79">VALUE(C74)*VALUE(J74)</f>
        <v>5</v>
      </c>
      <c r="O74" s="3">
        <f aca="true" t="shared" si="10" ref="O74:O79">VALUE(C74)*VALUE(K74)</f>
        <v>0.02</v>
      </c>
      <c r="P74" s="3">
        <f aca="true" t="shared" si="11" ref="P74:P79">VALUE(C74)*VALUE(L74)</f>
        <v>3.21</v>
      </c>
      <c r="Q74" s="86" t="s">
        <v>292</v>
      </c>
    </row>
    <row r="75" spans="1:17" s="3" customFormat="1" ht="13.5" customHeight="1">
      <c r="A75" s="43"/>
      <c r="B75" s="62">
        <f t="shared" si="8"/>
        <v>66</v>
      </c>
      <c r="C75" s="23">
        <v>2</v>
      </c>
      <c r="D75" s="76" t="s">
        <v>98</v>
      </c>
      <c r="E75" s="78" t="s">
        <v>169</v>
      </c>
      <c r="F75" s="15"/>
      <c r="G75" s="76" t="s">
        <v>239</v>
      </c>
      <c r="H75" s="78" t="s">
        <v>277</v>
      </c>
      <c r="I75" s="82" t="s">
        <v>282</v>
      </c>
      <c r="J75" s="84" t="s">
        <v>315</v>
      </c>
      <c r="K75" s="84" t="s">
        <v>336</v>
      </c>
      <c r="L75" s="84" t="s">
        <v>376</v>
      </c>
      <c r="M75" s="82" t="s">
        <v>417</v>
      </c>
      <c r="N75" s="3">
        <f t="shared" si="9"/>
        <v>40</v>
      </c>
      <c r="O75" s="3">
        <f t="shared" si="10"/>
        <v>25</v>
      </c>
      <c r="P75" s="3">
        <f t="shared" si="11"/>
        <v>2</v>
      </c>
      <c r="Q75" s="86" t="s">
        <v>292</v>
      </c>
    </row>
    <row r="76" spans="1:17" s="3" customFormat="1" ht="13.5" customHeight="1">
      <c r="A76" s="43"/>
      <c r="B76" s="61">
        <f t="shared" si="8"/>
        <v>67</v>
      </c>
      <c r="C76" s="22">
        <v>1</v>
      </c>
      <c r="D76" s="75" t="s">
        <v>99</v>
      </c>
      <c r="E76" s="77" t="s">
        <v>170</v>
      </c>
      <c r="F76" s="32"/>
      <c r="G76" s="79" t="s">
        <v>240</v>
      </c>
      <c r="H76" s="77" t="s">
        <v>278</v>
      </c>
      <c r="I76" s="81" t="s">
        <v>282</v>
      </c>
      <c r="J76" s="83" t="s">
        <v>321</v>
      </c>
      <c r="K76" s="83" t="s">
        <v>337</v>
      </c>
      <c r="L76" s="83" t="s">
        <v>377</v>
      </c>
      <c r="M76" s="81" t="s">
        <v>418</v>
      </c>
      <c r="N76" s="3">
        <f t="shared" si="9"/>
        <v>35</v>
      </c>
      <c r="O76" s="3">
        <f t="shared" si="10"/>
        <v>0.01</v>
      </c>
      <c r="P76" s="3">
        <f t="shared" si="11"/>
        <v>1</v>
      </c>
      <c r="Q76" s="86" t="s">
        <v>292</v>
      </c>
    </row>
    <row r="77" spans="1:17" s="3" customFormat="1" ht="13.5" customHeight="1">
      <c r="A77" s="43"/>
      <c r="B77" s="62">
        <f t="shared" si="8"/>
        <v>68</v>
      </c>
      <c r="C77" s="23">
        <v>1</v>
      </c>
      <c r="D77" s="76" t="s">
        <v>100</v>
      </c>
      <c r="E77" s="78" t="s">
        <v>171</v>
      </c>
      <c r="F77" s="15"/>
      <c r="G77" s="76" t="s">
        <v>241</v>
      </c>
      <c r="H77" s="78" t="s">
        <v>279</v>
      </c>
      <c r="I77" s="82" t="s">
        <v>282</v>
      </c>
      <c r="J77" s="84" t="s">
        <v>322</v>
      </c>
      <c r="K77" s="84" t="s">
        <v>338</v>
      </c>
      <c r="L77" s="84" t="s">
        <v>378</v>
      </c>
      <c r="M77" s="82" t="s">
        <v>416</v>
      </c>
      <c r="N77" s="3">
        <f t="shared" si="9"/>
        <v>19.2</v>
      </c>
      <c r="O77" s="3">
        <f t="shared" si="10"/>
        <v>0.2945</v>
      </c>
      <c r="P77" s="3">
        <f t="shared" si="11"/>
        <v>11</v>
      </c>
      <c r="Q77" s="86" t="s">
        <v>292</v>
      </c>
    </row>
    <row r="78" spans="1:17" s="3" customFormat="1" ht="13.5" customHeight="1">
      <c r="A78" s="43"/>
      <c r="B78" s="61">
        <f t="shared" si="8"/>
        <v>69</v>
      </c>
      <c r="C78" s="22">
        <v>1</v>
      </c>
      <c r="D78" s="75" t="s">
        <v>101</v>
      </c>
      <c r="E78" s="77" t="s">
        <v>170</v>
      </c>
      <c r="F78" s="32"/>
      <c r="G78" s="79" t="s">
        <v>240</v>
      </c>
      <c r="H78" s="77" t="s">
        <v>278</v>
      </c>
      <c r="I78" s="81" t="s">
        <v>282</v>
      </c>
      <c r="J78" s="83" t="s">
        <v>321</v>
      </c>
      <c r="K78" s="83" t="s">
        <v>339</v>
      </c>
      <c r="L78" s="83" t="s">
        <v>377</v>
      </c>
      <c r="M78" s="81" t="s">
        <v>419</v>
      </c>
      <c r="N78" s="3">
        <f t="shared" si="9"/>
        <v>35</v>
      </c>
      <c r="O78" s="3">
        <f t="shared" si="10"/>
        <v>0.08</v>
      </c>
      <c r="P78" s="3">
        <f t="shared" si="11"/>
        <v>1</v>
      </c>
      <c r="Q78" s="86" t="s">
        <v>292</v>
      </c>
    </row>
    <row r="79" spans="1:17" s="3" customFormat="1" ht="13.5" customHeight="1">
      <c r="A79" s="43"/>
      <c r="B79" s="62">
        <f t="shared" si="8"/>
        <v>70</v>
      </c>
      <c r="C79" s="23">
        <v>1</v>
      </c>
      <c r="D79" s="76" t="s">
        <v>102</v>
      </c>
      <c r="E79" s="78" t="s">
        <v>172</v>
      </c>
      <c r="F79" s="15"/>
      <c r="G79" s="76" t="s">
        <v>198</v>
      </c>
      <c r="H79" s="78" t="s">
        <v>280</v>
      </c>
      <c r="I79" s="82" t="s">
        <v>282</v>
      </c>
      <c r="J79" s="84" t="s">
        <v>323</v>
      </c>
      <c r="K79" s="84" t="s">
        <v>292</v>
      </c>
      <c r="L79" s="84">
        <f>2500/100</f>
        <v>25</v>
      </c>
      <c r="M79" s="82" t="s">
        <v>397</v>
      </c>
      <c r="N79" s="3">
        <f t="shared" si="9"/>
        <v>2050</v>
      </c>
      <c r="O79" s="3">
        <f t="shared" si="10"/>
        <v>0</v>
      </c>
      <c r="P79" s="3">
        <f t="shared" si="11"/>
        <v>25</v>
      </c>
      <c r="Q79" s="86" t="s">
        <v>292</v>
      </c>
    </row>
    <row r="80" spans="1:16" ht="12.75">
      <c r="A80" s="43"/>
      <c r="B80" s="90" t="s">
        <v>18</v>
      </c>
      <c r="C80" s="91"/>
      <c r="D80" s="16"/>
      <c r="E80" s="28"/>
      <c r="F80" s="41" t="s">
        <v>19</v>
      </c>
      <c r="G80" s="42"/>
      <c r="H80" s="42"/>
      <c r="I80" s="40"/>
      <c r="J80" s="63"/>
      <c r="K80" s="63"/>
      <c r="L80" s="63"/>
      <c r="M80" s="40"/>
      <c r="N80" s="1">
        <f>SUM(N10:N79)</f>
        <v>11961.720000000001</v>
      </c>
      <c r="O80" s="65">
        <f>SUM(O10:O79)</f>
        <v>98.3515</v>
      </c>
      <c r="P80" s="66">
        <f>SUM(P10:P79)</f>
        <v>693.1284999999998</v>
      </c>
    </row>
    <row r="81" spans="1:13" ht="12.75">
      <c r="A81" s="43"/>
      <c r="B81" s="4"/>
      <c r="C81" s="24"/>
      <c r="D81" s="17"/>
      <c r="E81" s="29"/>
      <c r="F81" s="33"/>
      <c r="G81" s="35"/>
      <c r="H81" s="35"/>
      <c r="I81" s="39"/>
      <c r="J81" s="39"/>
      <c r="K81" s="39"/>
      <c r="L81" s="39"/>
      <c r="M81" s="39"/>
    </row>
    <row r="82" spans="1:13" ht="12.75">
      <c r="A82" s="43"/>
      <c r="B82" s="4"/>
      <c r="C82" s="24"/>
      <c r="D82" s="17"/>
      <c r="E82" s="30"/>
      <c r="F82" s="17"/>
      <c r="G82" s="24"/>
      <c r="H82" s="24"/>
      <c r="I82" s="39"/>
      <c r="J82" s="39"/>
      <c r="K82" s="39"/>
      <c r="L82" s="39"/>
      <c r="M82" s="39"/>
    </row>
    <row r="83" spans="1:13" ht="12.75">
      <c r="A83" s="43"/>
      <c r="B83" s="4"/>
      <c r="C83" s="24"/>
      <c r="D83" s="17"/>
      <c r="E83" s="30"/>
      <c r="F83" s="17"/>
      <c r="G83" s="24"/>
      <c r="H83" s="24"/>
      <c r="I83" s="39"/>
      <c r="J83" s="39"/>
      <c r="K83" s="39"/>
      <c r="L83" s="39"/>
      <c r="M83" s="39"/>
    </row>
    <row r="84" spans="1:13" ht="13.5" thickBot="1">
      <c r="A84" s="44"/>
      <c r="B84" s="13"/>
      <c r="C84" s="25"/>
      <c r="D84" s="18"/>
      <c r="E84" s="31"/>
      <c r="F84" s="18"/>
      <c r="G84" s="25"/>
      <c r="H84" s="25"/>
      <c r="I84" s="37"/>
      <c r="J84" s="37"/>
      <c r="K84" s="37"/>
      <c r="L84" s="37"/>
      <c r="M84" s="37"/>
    </row>
  </sheetData>
  <sheetProtection/>
  <mergeCells count="2">
    <mergeCell ref="B80:C80"/>
    <mergeCell ref="B2:E2"/>
  </mergeCells>
  <printOptions/>
  <pageMargins left="0.46" right="0.36" top="0.58" bottom="1" header="0.5" footer="0.5"/>
  <pageSetup fitToHeight="1" fitToWidth="1" horizontalDpi="200" verticalDpi="200" orientation="landscape" paperSize="9" scale="70" r:id="rId2"/>
  <headerFooter alignWithMargins="0">
    <oddFooter>&amp;L&amp;"Arial,Bold"Avnet Design Services&amp;C&amp;D&amp;RPage &amp;P</oddFooter>
  </headerFooter>
  <drawing r:id="rId1"/>
</worksheet>
</file>

<file path=xl/worksheets/sheet2.xml><?xml version="1.0" encoding="utf-8"?>
<worksheet xmlns="http://schemas.openxmlformats.org/spreadsheetml/2006/main" xmlns:r="http://schemas.openxmlformats.org/officeDocument/2006/relationships">
  <dimension ref="A1:B14"/>
  <sheetViews>
    <sheetView zoomScalePageLayoutView="0" workbookViewId="0" topLeftCell="A1">
      <selection activeCell="B14" sqref="B14"/>
    </sheetView>
  </sheetViews>
  <sheetFormatPr defaultColWidth="9.140625" defaultRowHeight="12.75"/>
  <cols>
    <col min="1" max="1" width="28.00390625" style="0" bestFit="1" customWidth="1"/>
    <col min="2" max="2" width="110.57421875" style="0" customWidth="1"/>
  </cols>
  <sheetData>
    <row r="1" spans="1:2" ht="12.75">
      <c r="A1" s="12" t="s">
        <v>0</v>
      </c>
      <c r="B1" s="87" t="s">
        <v>422</v>
      </c>
    </row>
    <row r="2" spans="1:2" ht="12.75">
      <c r="A2" s="11" t="s">
        <v>1</v>
      </c>
      <c r="B2" s="88" t="s">
        <v>26</v>
      </c>
    </row>
    <row r="3" spans="1:2" ht="12.75">
      <c r="A3" s="12" t="s">
        <v>2</v>
      </c>
      <c r="B3" s="89" t="s">
        <v>27</v>
      </c>
    </row>
    <row r="4" spans="1:2" ht="12.75">
      <c r="A4" s="11" t="s">
        <v>3</v>
      </c>
      <c r="B4" s="88" t="s">
        <v>26</v>
      </c>
    </row>
    <row r="5" spans="1:2" ht="12.75">
      <c r="A5" s="12" t="s">
        <v>4</v>
      </c>
      <c r="B5" s="89" t="s">
        <v>422</v>
      </c>
    </row>
    <row r="6" spans="1:2" ht="12.75">
      <c r="A6" s="11" t="s">
        <v>5</v>
      </c>
      <c r="B6" s="88" t="s">
        <v>30</v>
      </c>
    </row>
    <row r="7" spans="1:2" ht="12.75">
      <c r="A7" s="12" t="s">
        <v>6</v>
      </c>
      <c r="B7" s="89" t="s">
        <v>423</v>
      </c>
    </row>
    <row r="8" spans="1:2" ht="12.75">
      <c r="A8" s="11" t="s">
        <v>7</v>
      </c>
      <c r="B8" s="88" t="s">
        <v>29</v>
      </c>
    </row>
    <row r="9" spans="1:2" ht="12.75">
      <c r="A9" s="12" t="s">
        <v>8</v>
      </c>
      <c r="B9" s="89" t="s">
        <v>28</v>
      </c>
    </row>
    <row r="10" spans="1:2" ht="12.75">
      <c r="A10" s="11" t="s">
        <v>9</v>
      </c>
      <c r="B10" s="88" t="s">
        <v>424</v>
      </c>
    </row>
    <row r="11" spans="1:2" ht="12.75">
      <c r="A11" s="12" t="s">
        <v>10</v>
      </c>
      <c r="B11" s="89" t="s">
        <v>425</v>
      </c>
    </row>
    <row r="12" spans="1:2" ht="12.75">
      <c r="A12" s="11" t="s">
        <v>11</v>
      </c>
      <c r="B12" s="88" t="s">
        <v>426</v>
      </c>
    </row>
    <row r="13" spans="1:2" ht="12.75">
      <c r="A13" s="12" t="s">
        <v>12</v>
      </c>
      <c r="B13" s="89" t="s">
        <v>427</v>
      </c>
    </row>
    <row r="14" spans="1:2" ht="12.75">
      <c r="A14" s="11" t="s">
        <v>13</v>
      </c>
      <c r="B14" s="88" t="s">
        <v>425</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Avnet,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bhart</dc:creator>
  <cp:keywords/>
  <dc:description/>
  <cp:lastModifiedBy>johns</cp:lastModifiedBy>
  <cp:lastPrinted>2009-06-19T18:26:20Z</cp:lastPrinted>
  <dcterms:created xsi:type="dcterms:W3CDTF">2002-11-05T15:28:02Z</dcterms:created>
  <dcterms:modified xsi:type="dcterms:W3CDTF">2014-06-02T17:55:15Z</dcterms:modified>
  <cp:category/>
  <cp:version/>
  <cp:contentType/>
  <cp:contentStatus/>
</cp:coreProperties>
</file>