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0" windowWidth="25470" windowHeight="8940" activeTab="0"/>
  </bookViews>
  <sheets>
    <sheet name="Part List Report" sheetId="1" r:id="rId1"/>
    <sheet name="Project Information" sheetId="2" r:id="rId2"/>
  </sheets>
  <definedNames/>
  <calcPr fullCalcOnLoad="1"/>
</workbook>
</file>

<file path=xl/sharedStrings.xml><?xml version="1.0" encoding="utf-8"?>
<sst xmlns="http://schemas.openxmlformats.org/spreadsheetml/2006/main" count="611" uniqueCount="367">
  <si>
    <t>Project Full Path</t>
  </si>
  <si>
    <t>Project Filename</t>
  </si>
  <si>
    <t>Variant Name</t>
  </si>
  <si>
    <t>Data-Source Filename</t>
  </si>
  <si>
    <t>Data-Source Full Path</t>
  </si>
  <si>
    <t>Title</t>
  </si>
  <si>
    <t>Total Quantity</t>
  </si>
  <si>
    <t>Report Time</t>
  </si>
  <si>
    <t>Report Date</t>
  </si>
  <si>
    <t>Report Date &amp; Tine</t>
  </si>
  <si>
    <t>Output Name</t>
  </si>
  <si>
    <t>Output Type</t>
  </si>
  <si>
    <t>Output Generator Name</t>
  </si>
  <si>
    <t>Output Generator Description</t>
  </si>
  <si>
    <t>Project:</t>
  </si>
  <si>
    <t>Variant:</t>
  </si>
  <si>
    <t>Print Date:</t>
  </si>
  <si>
    <t>Report Date:</t>
  </si>
  <si>
    <t>Approved</t>
  </si>
  <si>
    <t>Notes</t>
  </si>
  <si>
    <t>#</t>
  </si>
  <si>
    <t>Component List</t>
  </si>
  <si>
    <t>Source Data:</t>
  </si>
  <si>
    <t>Size mm</t>
  </si>
  <si>
    <t>Power W</t>
  </si>
  <si>
    <t>Cost</t>
  </si>
  <si>
    <t>300-S6_FMC.PrjPcb</t>
  </si>
  <si>
    <t>None</t>
  </si>
  <si>
    <t>5/12/2014</t>
  </si>
  <si>
    <t>5:40:01 PM</t>
  </si>
  <si>
    <t>Bill of Materials For Project [300-S6_FMC.PrjPcb] (No PCB Document Selected)</t>
  </si>
  <si>
    <t>Quantity</t>
  </si>
  <si>
    <t>Designator</t>
  </si>
  <si>
    <t>B1, B2, B3, B4</t>
  </si>
  <si>
    <t>C1, C2, C3, C4, C5, C6, C7, C9, C11, C12, C14, C15, C16, C17, C18, C19, C20, C21, C22, C23, C24, C25, C26, C27, C28, C29, C30, C31, C32, C33, C34, C35, C42, C43, C44, C45, C47, C48, C49, C50, C51, C52, C53, C54, C57, C59, C60, C61, C64, C65, C66, C67, C68, C69, C70, C71, C72, C76, C77, C78, C79, C81, C82, C84, C85, C89, C90, C92, C99, C101, C102, C106</t>
  </si>
  <si>
    <t>C8, C36, C37, C41, C55, C62, C74, C80, C86, C87, C95, C97, C108</t>
  </si>
  <si>
    <t>C10, C13, C38, C39, C40, C46, C56, C58, C63, C73, C75, C83, C88, C93, C94, C96, C98, C100, C104</t>
  </si>
  <si>
    <t>C91</t>
  </si>
  <si>
    <t>C103, C105, C107, C109</t>
  </si>
  <si>
    <t>CBL</t>
  </si>
  <si>
    <t>D1, D4</t>
  </si>
  <si>
    <t>D2, D3</t>
  </si>
  <si>
    <t>D5, D6, D15, D17</t>
  </si>
  <si>
    <t>D7, D8, D9, D10, D11, D12</t>
  </si>
  <si>
    <t>D13</t>
  </si>
  <si>
    <t>D14</t>
  </si>
  <si>
    <t>D16</t>
  </si>
  <si>
    <t>IC1</t>
  </si>
  <si>
    <t>J1</t>
  </si>
  <si>
    <t>J2, J3, J8, J10, J11</t>
  </si>
  <si>
    <t>J4, J5, J6, J7</t>
  </si>
  <si>
    <t>J9</t>
  </si>
  <si>
    <t>J12</t>
  </si>
  <si>
    <t>L1, L2, L3, L4, L5, L6, L7, L8</t>
  </si>
  <si>
    <t>P1, P2</t>
  </si>
  <si>
    <t>P3</t>
  </si>
  <si>
    <t>PCB1</t>
  </si>
  <si>
    <t>PCB2</t>
  </si>
  <si>
    <t>PCB3</t>
  </si>
  <si>
    <t>PS1</t>
  </si>
  <si>
    <t>PS2, PS3</t>
  </si>
  <si>
    <t>Q1, Q2, Q3, Q4, Q5, Q6, Q7</t>
  </si>
  <si>
    <t>R1, R2, R30, R42, R44, R45, R46, R47, R48, R49, R50, R51, R52, R53, R54, R55, R57, R58, R59, R60, R61, R62, R63, R65, R66</t>
  </si>
  <si>
    <t>R3, R13, R14, R16, R17, R18, R20, R21, R22, R24, R25, R26, R28, R40, R41</t>
  </si>
  <si>
    <t>R4, R34</t>
  </si>
  <si>
    <t>R5</t>
  </si>
  <si>
    <t>R6, R15, R19, R23, R27</t>
  </si>
  <si>
    <t>R7, R8</t>
  </si>
  <si>
    <t>R9, R10, R12</t>
  </si>
  <si>
    <t>R11</t>
  </si>
  <si>
    <t>R29, R38, R56, R68</t>
  </si>
  <si>
    <t>R31, R32, R33, R35, R36, R37, R64</t>
  </si>
  <si>
    <t>R39, R43, R67, R69</t>
  </si>
  <si>
    <t>RP1</t>
  </si>
  <si>
    <t>SW1</t>
  </si>
  <si>
    <t>U1</t>
  </si>
  <si>
    <t>U2, U3</t>
  </si>
  <si>
    <t>U4</t>
  </si>
  <si>
    <t>X1</t>
  </si>
  <si>
    <t>Description</t>
  </si>
  <si>
    <t>Single Terminal Socket</t>
  </si>
  <si>
    <t>Ceramic Chip Capacitor 0201 0.22uF 6.3V 20% X5R</t>
  </si>
  <si>
    <t>Ceramic Chip Capacitor 1206 100uF 6.3V 20% X5R</t>
  </si>
  <si>
    <t>Ceramic Chip Capacitor 0402 4.7uF 6.3V 20% X5R</t>
  </si>
  <si>
    <t>Ceramic Chip Capacitor 0402 0.22uF 6.3V 10% X5R</t>
  </si>
  <si>
    <t>CAP CER 0.022UF 10V 10% X5R 0201</t>
  </si>
  <si>
    <t>White miniSAS 8i 68 ckts</t>
  </si>
  <si>
    <t>PolyZen Polymer Protected Zener Diode 5.6V 2.3A</t>
  </si>
  <si>
    <t>DFLS130L-7 in a PowerDI_123 Vf=.3</t>
  </si>
  <si>
    <t>LED, Red, LTST-C190CKT, 0603</t>
  </si>
  <si>
    <t>LED, GRN, LGL29K-G2J1-24-Z, 0603</t>
  </si>
  <si>
    <t>Yellow LED</t>
  </si>
  <si>
    <t>Silicon Switching Diode for High-Speed Switching</t>
  </si>
  <si>
    <t>Blue LED Vf=2.7V 0603 SMD</t>
  </si>
  <si>
    <t>1.7-5.5V 64K I2C Serial EEPROM</t>
  </si>
  <si>
    <t>Connector VITA 57, 400 Male contacts in 10 row abcdefghj</t>
  </si>
  <si>
    <t>SD-75783-001</t>
  </si>
  <si>
    <t>Connector HDMI 19 Male + 1 Shield</t>
  </si>
  <si>
    <t>2.0mm 7x2 shrouded header</t>
  </si>
  <si>
    <t>HEADER,4PIN,MALE,.256 PITCH,STRAIGHT</t>
  </si>
  <si>
    <t>FB SM 220 ohm@100MHz 2000mA 0.25 0.045 ohm@DC L0805</t>
  </si>
  <si>
    <t>Header, 2-Pin</t>
  </si>
  <si>
    <t>Header, 20-Pin, Dual row</t>
  </si>
  <si>
    <t>PCB Layout $4990.00 / 10 Boards</t>
  </si>
  <si>
    <t>PCB Manufacture $4349.80 / 10 Boards</t>
  </si>
  <si>
    <t>PCB Assemble $3137.35 / 5 Boards</t>
  </si>
  <si>
    <t>2.5V 1.3A LDO Reg DFN6</t>
  </si>
  <si>
    <t>Adjustable1.1A Single  Resistor Low Dropout  Regulator</t>
  </si>
  <si>
    <t>N-Channel MOSFET</t>
  </si>
  <si>
    <t>RES SM 100 62mW 0.01 R0402</t>
  </si>
  <si>
    <t>RES 0402 4K87 1/16W</t>
  </si>
  <si>
    <t>RES 0402 2K4 1/16W</t>
  </si>
  <si>
    <t>RES SM 22.0 62mW 0.01 R0402</t>
  </si>
  <si>
    <t>RES SM 0R0 62mW 0.01 R0402</t>
  </si>
  <si>
    <t>RES 0402 1K 1/16W</t>
  </si>
  <si>
    <t>RES 0402 100K 1/16W 1%</t>
  </si>
  <si>
    <t>RES 0402 120K 1/16W 1%</t>
  </si>
  <si>
    <t>RES SM 150 62mW 0.01 R0402</t>
  </si>
  <si>
    <t>RES SM 300 62mW 0.01 R0402</t>
  </si>
  <si>
    <t>RES 0402 1M 1/16W 1%</t>
  </si>
  <si>
    <t>4-Resistor Array 3.2x1.6mm</t>
  </si>
  <si>
    <t>SW_PB_SPST_4POS_SMT</t>
  </si>
  <si>
    <t>FPGA-XSP6-XC6SLX100-GA676</t>
  </si>
  <si>
    <t>4-bit non-inverting translator 1.2 V to 5 V.</t>
  </si>
  <si>
    <t>128Mbit SPI NOR in SO8W</t>
  </si>
  <si>
    <t>Osc SM LVDS 200MHz DSC1123 / Si530 LVDS OSC</t>
  </si>
  <si>
    <t>MFG</t>
  </si>
  <si>
    <t>NA</t>
  </si>
  <si>
    <t>TY</t>
  </si>
  <si>
    <t>MUR</t>
  </si>
  <si>
    <t>Samsung</t>
  </si>
  <si>
    <t>AXI</t>
  </si>
  <si>
    <t>3M</t>
  </si>
  <si>
    <t>TE</t>
  </si>
  <si>
    <t>Diodes Inc</t>
  </si>
  <si>
    <t>LTP</t>
  </si>
  <si>
    <t>OSRAM</t>
  </si>
  <si>
    <t>INF</t>
  </si>
  <si>
    <t>MICROCHIP TECHNOLOGY</t>
  </si>
  <si>
    <t>MOLEX</t>
  </si>
  <si>
    <t>Amp/Tyco</t>
  </si>
  <si>
    <t>Gravitech</t>
  </si>
  <si>
    <t>U of A Physics</t>
  </si>
  <si>
    <t>ST</t>
  </si>
  <si>
    <t>LTC</t>
  </si>
  <si>
    <t>DALE</t>
  </si>
  <si>
    <t>Bourns</t>
  </si>
  <si>
    <t>NKK</t>
  </si>
  <si>
    <t>XLX</t>
  </si>
  <si>
    <t>TI</t>
  </si>
  <si>
    <t>Micron</t>
  </si>
  <si>
    <t>Abracon/Micron</t>
  </si>
  <si>
    <t>MFGPN</t>
  </si>
  <si>
    <t>JMK063BJ224MP-F</t>
  </si>
  <si>
    <t>GRM31CR60J107ME39L</t>
  </si>
  <si>
    <t>CL05A475MQ5NRNC</t>
  </si>
  <si>
    <t>04026D224KAT2A</t>
  </si>
  <si>
    <t>LMK063BJ223KP-F</t>
  </si>
  <si>
    <t>8F68-AAG105-1.00</t>
  </si>
  <si>
    <t>ZEN056V230A24LS</t>
  </si>
  <si>
    <t>DFLS130L-7</t>
  </si>
  <si>
    <t>LTST-C190CKT</t>
  </si>
  <si>
    <t>LGL29K-G2J1-24-Z</t>
  </si>
  <si>
    <t>BAS16</t>
  </si>
  <si>
    <t>24AA64T-I/MC</t>
  </si>
  <si>
    <t>45970-4315</t>
  </si>
  <si>
    <t>75783-0326</t>
  </si>
  <si>
    <t>46765-1001</t>
  </si>
  <si>
    <t>87832-1420</t>
  </si>
  <si>
    <t>640445-4</t>
  </si>
  <si>
    <t>BLM21PG221SN1D</t>
  </si>
  <si>
    <t>102972-2</t>
  </si>
  <si>
    <t>20Mx2-254mm</t>
  </si>
  <si>
    <t>0300-S6_FMC_Layout</t>
  </si>
  <si>
    <t>0300-S6_FMC_PCB</t>
  </si>
  <si>
    <t>ST1L05PU25</t>
  </si>
  <si>
    <t>LT3080EDD#TRPBF</t>
  </si>
  <si>
    <t>DMG1012T-SOT523</t>
  </si>
  <si>
    <t>CRCW0402100RFKED</t>
  </si>
  <si>
    <t>CRCW04024K87FKED</t>
  </si>
  <si>
    <t>CRCW04022K40FKED</t>
  </si>
  <si>
    <t>CRCW040222R0FKED</t>
  </si>
  <si>
    <t>CRCW04020000Z0ED</t>
  </si>
  <si>
    <t>CRCW04021K00FKED</t>
  </si>
  <si>
    <t>CRCW0402100KFKED</t>
  </si>
  <si>
    <t>CRCW0402120KFKED</t>
  </si>
  <si>
    <t>CRCW0402150RFKED</t>
  </si>
  <si>
    <t>CRCW0402300RFKED</t>
  </si>
  <si>
    <t>CRCW04021M00FKED</t>
  </si>
  <si>
    <t>CAY16-472J4LF</t>
  </si>
  <si>
    <t>HP0315AFKP2-R</t>
  </si>
  <si>
    <t>XC6SLX100-2FG676C</t>
  </si>
  <si>
    <t>TXB0104RUT</t>
  </si>
  <si>
    <t>N25Q128A13BSE40F</t>
  </si>
  <si>
    <t>DSC1123DI2-200.0000T</t>
  </si>
  <si>
    <t>Footprint</t>
  </si>
  <si>
    <t>MTG300_600</t>
  </si>
  <si>
    <t>CAPC.0201</t>
  </si>
  <si>
    <t>CAPC.1206</t>
  </si>
  <si>
    <t>CAPC.0402</t>
  </si>
  <si>
    <t/>
  </si>
  <si>
    <t>PolyZen</t>
  </si>
  <si>
    <t>PowerDI_123</t>
  </si>
  <si>
    <t>LED_LITE-LTST-C191TBKT-2</t>
  </si>
  <si>
    <t>SOT-23</t>
  </si>
  <si>
    <t>SON50P300X200X100-9N-S175X155</t>
  </si>
  <si>
    <t>SAMTEC_ASP-134488-01</t>
  </si>
  <si>
    <t>CON_MLX-75783-001 - composite</t>
  </si>
  <si>
    <t>CON_MLX--0467651001</t>
  </si>
  <si>
    <t>CON_MLX-87332-1420-2</t>
  </si>
  <si>
    <t>CON_TE-640445-4</t>
  </si>
  <si>
    <t>L0805</t>
  </si>
  <si>
    <t>HDR1X2</t>
  </si>
  <si>
    <t>HDR2X20-2</t>
  </si>
  <si>
    <t>DFN6D_127P600-8N</t>
  </si>
  <si>
    <t>lt3080</t>
  </si>
  <si>
    <t>SOT-23_N</t>
  </si>
  <si>
    <t>RESC.0402</t>
  </si>
  <si>
    <t>RPAK4\LCC-2</t>
  </si>
  <si>
    <t>FG676</t>
  </si>
  <si>
    <t>RUT-N12_QFN127P600-8N</t>
  </si>
  <si>
    <t>SO8W</t>
  </si>
  <si>
    <t>XTAL_SI530</t>
  </si>
  <si>
    <t>Value</t>
  </si>
  <si>
    <t>0.22uF</t>
  </si>
  <si>
    <t>100uF</t>
  </si>
  <si>
    <t>4.7.uF</t>
  </si>
  <si>
    <t>0.022uF</t>
  </si>
  <si>
    <t>68ckt</t>
  </si>
  <si>
    <t>5.6V 2.3A</t>
  </si>
  <si>
    <t>.2Vf</t>
  </si>
  <si>
    <t>Red</t>
  </si>
  <si>
    <t>Green</t>
  </si>
  <si>
    <t>.25W</t>
  </si>
  <si>
    <t>64K</t>
  </si>
  <si>
    <t>20 ckt</t>
  </si>
  <si>
    <t>14ckt</t>
  </si>
  <si>
    <t>4 ckt</t>
  </si>
  <si>
    <t>220 ohm</t>
  </si>
  <si>
    <t>2ckt</t>
  </si>
  <si>
    <t>2x20</t>
  </si>
  <si>
    <t>2.5V 1.3A LDO Reg DNF6</t>
  </si>
  <si>
    <t>20V</t>
  </si>
  <si>
    <t>100</t>
  </si>
  <si>
    <t>4K87</t>
  </si>
  <si>
    <t>2K4</t>
  </si>
  <si>
    <t>22R0</t>
  </si>
  <si>
    <t>0R0</t>
  </si>
  <si>
    <t>1K</t>
  </si>
  <si>
    <t>100K</t>
  </si>
  <si>
    <t>120K</t>
  </si>
  <si>
    <t>150</t>
  </si>
  <si>
    <t>300</t>
  </si>
  <si>
    <t>1M</t>
  </si>
  <si>
    <t>4.7K ohm</t>
  </si>
  <si>
    <t>3VA NO</t>
  </si>
  <si>
    <t>128K</t>
  </si>
  <si>
    <t>200MHz</t>
  </si>
  <si>
    <t>DNP</t>
  </si>
  <si>
    <t>Size</t>
  </si>
  <si>
    <t>25</t>
  </si>
  <si>
    <t>.5</t>
  </si>
  <si>
    <t>20</t>
  </si>
  <si>
    <t>1.9</t>
  </si>
  <si>
    <t>1.2</t>
  </si>
  <si>
    <t>0</t>
  </si>
  <si>
    <t>16</t>
  </si>
  <si>
    <t>7.41</t>
  </si>
  <si>
    <t>.136</t>
  </si>
  <si>
    <t>7.25</t>
  </si>
  <si>
    <t>15</t>
  </si>
  <si>
    <t>820</t>
  </si>
  <si>
    <t>690</t>
  </si>
  <si>
    <t>48.75</t>
  </si>
  <si>
    <t>104.90</t>
  </si>
  <si>
    <t>120</t>
  </si>
  <si>
    <t>5.42</t>
  </si>
  <si>
    <t>10</t>
  </si>
  <si>
    <t>350</t>
  </si>
  <si>
    <t>9</t>
  </si>
  <si>
    <t>4</t>
  </si>
  <si>
    <t>5.12</t>
  </si>
  <si>
    <t>36</t>
  </si>
  <si>
    <t>729</t>
  </si>
  <si>
    <t>56</t>
  </si>
  <si>
    <t>35</t>
  </si>
  <si>
    <t>Watt</t>
  </si>
  <si>
    <t>.120</t>
  </si>
  <si>
    <t>0.5</t>
  </si>
  <si>
    <t>.018</t>
  </si>
  <si>
    <t>.034</t>
  </si>
  <si>
    <t>.025</t>
  </si>
  <si>
    <t>0.0165</t>
  </si>
  <si>
    <t>.05</t>
  </si>
  <si>
    <t>.03</t>
  </si>
  <si>
    <t>0.01</t>
  </si>
  <si>
    <t>0.062</t>
  </si>
  <si>
    <t>0.001</t>
  </si>
  <si>
    <t>6</t>
  </si>
  <si>
    <t>.066</t>
  </si>
  <si>
    <t>0.150</t>
  </si>
  <si>
    <t>.04</t>
  </si>
  <si>
    <t>1.18</t>
  </si>
  <si>
    <t>.004</t>
  </si>
  <si>
    <t>.02</t>
  </si>
  <si>
    <t>26.66</t>
  </si>
  <si>
    <t>.47</t>
  </si>
  <si>
    <t>.13</t>
  </si>
  <si>
    <t>.21</t>
  </si>
  <si>
    <t>.07</t>
  </si>
  <si>
    <t>.43</t>
  </si>
  <si>
    <t>22.91</t>
  </si>
  <si>
    <t>6.10</t>
  </si>
  <si>
    <t>1.34</t>
  </si>
  <si>
    <t>2</t>
  </si>
  <si>
    <t>.45</t>
  </si>
  <si>
    <t>1.68</t>
  </si>
  <si>
    <t>499</t>
  </si>
  <si>
    <t>434.98</t>
  </si>
  <si>
    <t>627.47</t>
  </si>
  <si>
    <t>.96</t>
  </si>
  <si>
    <t>4.36</t>
  </si>
  <si>
    <t>.01</t>
  </si>
  <si>
    <t>.14</t>
  </si>
  <si>
    <t>.65</t>
  </si>
  <si>
    <t>146.36</t>
  </si>
  <si>
    <t>.75</t>
  </si>
  <si>
    <t>3.20</t>
  </si>
  <si>
    <t>2.5</t>
  </si>
  <si>
    <t>Availability</t>
  </si>
  <si>
    <t>150K-AV</t>
  </si>
  <si>
    <t>930K-AV</t>
  </si>
  <si>
    <t>2M-AV</t>
  </si>
  <si>
    <t>100-DK</t>
  </si>
  <si>
    <t>6K-AV</t>
  </si>
  <si>
    <t>10K-AV</t>
  </si>
  <si>
    <t>9K-AV</t>
  </si>
  <si>
    <t>5K-AV</t>
  </si>
  <si>
    <t>8K-DK</t>
  </si>
  <si>
    <t>151K-AV</t>
  </si>
  <si>
    <t>215-AV</t>
  </si>
  <si>
    <t>CALL</t>
  </si>
  <si>
    <t>4000-AV</t>
  </si>
  <si>
    <t>39K-AV</t>
  </si>
  <si>
    <t>188K-AV</t>
  </si>
  <si>
    <t>200K-AV</t>
  </si>
  <si>
    <t>10K-Mou</t>
  </si>
  <si>
    <t>61-Mou</t>
  </si>
  <si>
    <t>10 days</t>
  </si>
  <si>
    <t>1200-Mouser</t>
  </si>
  <si>
    <t>5K-dk</t>
  </si>
  <si>
    <t>450K-AV</t>
  </si>
  <si>
    <t>1M-AV</t>
  </si>
  <si>
    <t>15K-AV</t>
  </si>
  <si>
    <t>23K-Mou</t>
  </si>
  <si>
    <t>1300-Mou</t>
  </si>
  <si>
    <t>25-AV</t>
  </si>
  <si>
    <t>1200-AV</t>
  </si>
  <si>
    <t>370-AV</t>
  </si>
  <si>
    <t>4 Wk Lead-Mou</t>
  </si>
  <si>
    <t>Received</t>
  </si>
  <si>
    <t>C:\Pjcts\AltProj\0300-S6_FMC\0300-S6_FMC\300-S6_FMC.PrjPcb</t>
  </si>
  <si>
    <t>244</t>
  </si>
  <si>
    <t>5/12/2014 5:40:01 PM</t>
  </si>
  <si>
    <t>Bill of Materials</t>
  </si>
  <si>
    <t>BOM_PartType</t>
  </si>
  <si>
    <t>BOM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</si>
</sst>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[$-409]dddd\,\ mmmm\ dd\,\ yyyy"/>
    <numFmt numFmtId="181" formatCode="&quot;$&quot;#,##0.00;[Red]&quot;$&quot;#,##0.00"/>
    <numFmt numFmtId="182" formatCode="[$$-409]#,##0.00;[Red][$$-409]#,##0.00"/>
    <numFmt numFmtId="183" formatCode="&quot;$&quot;* #,##0;&quot;$&quot;* \(#,##0;"/>
    <numFmt numFmtId="184" formatCode="&quot;$&quot;* #,##0;&quot;$&quot;* \(#,##0\);"/>
    <numFmt numFmtId="185" formatCode="m/d/yyyy;;"/>
    <numFmt numFmtId="186" formatCode="[$-C09]dddd\,\ d\ mmmm\ yyyy"/>
    <numFmt numFmtId="187" formatCode="[$-C09]dd\-mmmm\-yyyy;@"/>
    <numFmt numFmtId="188" formatCode="[$-C09]dd\-mmm\-yy;@"/>
    <numFmt numFmtId="189" formatCode="[$-409]h:mm:ss\ AM/PM"/>
    <numFmt numFmtId="190" formatCode="[$-409]h:mm:ss\ AM/PM;@"/>
    <numFmt numFmtId="191" formatCode="[$-409]d\-mmm\-yy;@"/>
    <numFmt numFmtId="192" formatCode="m/d/yyyy;@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b/>
      <sz val="12"/>
      <color indexed="13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24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medium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4" borderId="0" xfId="0" applyFont="1" applyFill="1" applyBorder="1" applyAlignment="1">
      <alignment horizontal="left" vertical="center"/>
    </xf>
    <xf numFmtId="0" fontId="12" fillId="35" borderId="0" xfId="0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 applyProtection="1">
      <alignment vertical="top"/>
      <protection locked="0"/>
    </xf>
    <xf numFmtId="0" fontId="4" fillId="36" borderId="12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4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8" fillId="33" borderId="1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7" fillId="37" borderId="15" xfId="0" applyFont="1" applyFill="1" applyBorder="1" applyAlignment="1">
      <alignment horizontal="center" wrapText="1"/>
    </xf>
    <xf numFmtId="0" fontId="7" fillId="35" borderId="16" xfId="0" applyFont="1" applyFill="1" applyBorder="1" applyAlignment="1">
      <alignment horizontal="center" wrapText="1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9" fillId="33" borderId="0" xfId="0" applyFont="1" applyFill="1" applyBorder="1" applyAlignment="1">
      <alignment horizontal="center"/>
    </xf>
    <xf numFmtId="0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 horizontal="left"/>
      <protection locked="0"/>
    </xf>
    <xf numFmtId="0" fontId="6" fillId="36" borderId="14" xfId="0" applyFont="1" applyFill="1" applyBorder="1" applyAlignment="1">
      <alignment horizontal="center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0" fontId="6" fillId="36" borderId="22" xfId="0" applyFont="1" applyFill="1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3" fillId="0" borderId="13" xfId="0" applyNumberFormat="1" applyFont="1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center"/>
    </xf>
    <xf numFmtId="0" fontId="5" fillId="36" borderId="26" xfId="0" applyFont="1" applyFill="1" applyBorder="1" applyAlignment="1">
      <alignment/>
    </xf>
    <xf numFmtId="0" fontId="5" fillId="36" borderId="27" xfId="0" applyFont="1" applyFill="1" applyBorder="1" applyAlignment="1">
      <alignment/>
    </xf>
    <xf numFmtId="0" fontId="8" fillId="33" borderId="0" xfId="0" applyFont="1" applyFill="1" applyBorder="1" applyAlignment="1">
      <alignment horizontal="right" indent="1"/>
    </xf>
    <xf numFmtId="0" fontId="8" fillId="33" borderId="28" xfId="0" applyFont="1" applyFill="1" applyBorder="1" applyAlignment="1">
      <alignment horizontal="center"/>
    </xf>
    <xf numFmtId="0" fontId="5" fillId="36" borderId="29" xfId="0" applyFont="1" applyFill="1" applyBorder="1" applyAlignment="1">
      <alignment/>
    </xf>
    <xf numFmtId="0" fontId="5" fillId="36" borderId="30" xfId="0" applyFont="1" applyFill="1" applyBorder="1" applyAlignment="1">
      <alignment/>
    </xf>
    <xf numFmtId="0" fontId="5" fillId="36" borderId="30" xfId="0" applyFont="1" applyFill="1" applyBorder="1" applyAlignment="1">
      <alignment horizontal="center"/>
    </xf>
    <xf numFmtId="0" fontId="5" fillId="36" borderId="30" xfId="0" applyFont="1" applyFill="1" applyBorder="1" applyAlignment="1">
      <alignment horizontal="left"/>
    </xf>
    <xf numFmtId="0" fontId="5" fillId="36" borderId="31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right" indent="1"/>
    </xf>
    <xf numFmtId="0" fontId="8" fillId="33" borderId="10" xfId="0" applyFont="1" applyFill="1" applyBorder="1" applyAlignment="1">
      <alignment horizontal="right" indent="1"/>
    </xf>
    <xf numFmtId="0" fontId="8" fillId="33" borderId="28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190" fontId="9" fillId="33" borderId="32" xfId="0" applyNumberFormat="1" applyFont="1" applyFill="1" applyBorder="1" applyAlignment="1">
      <alignment horizontal="left"/>
    </xf>
    <xf numFmtId="192" fontId="9" fillId="33" borderId="10" xfId="0" applyNumberFormat="1" applyFont="1" applyFill="1" applyBorder="1" applyAlignment="1">
      <alignment horizontal="left" indent="1"/>
    </xf>
    <xf numFmtId="0" fontId="7" fillId="37" borderId="33" xfId="0" applyFont="1" applyFill="1" applyBorder="1" applyAlignment="1">
      <alignment horizontal="center" vertical="top" wrapText="1"/>
    </xf>
    <xf numFmtId="0" fontId="7" fillId="35" borderId="34" xfId="0" applyFont="1" applyFill="1" applyBorder="1" applyAlignment="1">
      <alignment horizontal="center" vertical="top" wrapText="1"/>
    </xf>
    <xf numFmtId="2" fontId="0" fillId="0" borderId="25" xfId="0" applyNumberFormat="1" applyBorder="1" applyAlignment="1">
      <alignment vertical="top"/>
    </xf>
    <xf numFmtId="0" fontId="0" fillId="0" borderId="0" xfId="0" applyAlignment="1">
      <alignment horizontal="right" vertical="top"/>
    </xf>
    <xf numFmtId="0" fontId="8" fillId="33" borderId="0" xfId="0" applyFont="1" applyFill="1" applyBorder="1" applyAlignment="1" quotePrefix="1">
      <alignment horizontal="left"/>
    </xf>
    <xf numFmtId="0" fontId="8" fillId="33" borderId="13" xfId="0" applyFont="1" applyFill="1" applyBorder="1" applyAlignment="1" quotePrefix="1">
      <alignment horizontal="left"/>
    </xf>
    <xf numFmtId="0" fontId="8" fillId="33" borderId="10" xfId="0" applyFont="1" applyFill="1" applyBorder="1" applyAlignment="1" quotePrefix="1">
      <alignment horizontal="left"/>
    </xf>
    <xf numFmtId="191" fontId="9" fillId="33" borderId="21" xfId="0" applyNumberFormat="1" applyFont="1" applyFill="1" applyBorder="1" applyAlignment="1" quotePrefix="1">
      <alignment horizontal="left" indent="1"/>
    </xf>
    <xf numFmtId="190" fontId="9" fillId="33" borderId="35" xfId="0" applyNumberFormat="1" applyFont="1" applyFill="1" applyBorder="1" applyAlignment="1" quotePrefix="1">
      <alignment horizontal="left"/>
    </xf>
    <xf numFmtId="0" fontId="6" fillId="36" borderId="11" xfId="0" applyFont="1" applyFill="1" applyBorder="1" applyAlignment="1" quotePrefix="1">
      <alignment horizontal="left"/>
    </xf>
    <xf numFmtId="0" fontId="4" fillId="36" borderId="36" xfId="0" applyFont="1" applyFill="1" applyBorder="1" applyAlignment="1" quotePrefix="1">
      <alignment horizontal="center"/>
    </xf>
    <xf numFmtId="0" fontId="4" fillId="36" borderId="36" xfId="0" applyFont="1" applyFill="1" applyBorder="1" applyAlignment="1" quotePrefix="1">
      <alignment horizontal="left"/>
    </xf>
    <xf numFmtId="0" fontId="7" fillId="37" borderId="15" xfId="0" applyFont="1" applyFill="1" applyBorder="1" applyAlignment="1" quotePrefix="1">
      <alignment horizontal="left" wrapText="1"/>
    </xf>
    <xf numFmtId="0" fontId="7" fillId="35" borderId="16" xfId="0" applyFont="1" applyFill="1" applyBorder="1" applyAlignment="1" quotePrefix="1">
      <alignment horizontal="left" wrapText="1"/>
    </xf>
    <xf numFmtId="0" fontId="7" fillId="37" borderId="37" xfId="0" applyFont="1" applyFill="1" applyBorder="1" applyAlignment="1" quotePrefix="1">
      <alignment horizontal="center" wrapText="1"/>
    </xf>
    <xf numFmtId="0" fontId="7" fillId="35" borderId="16" xfId="0" applyFont="1" applyFill="1" applyBorder="1" applyAlignment="1" quotePrefix="1">
      <alignment horizontal="center" wrapText="1"/>
    </xf>
    <xf numFmtId="0" fontId="7" fillId="37" borderId="37" xfId="0" applyFont="1" applyFill="1" applyBorder="1" applyAlignment="1" quotePrefix="1">
      <alignment horizontal="left" wrapText="1"/>
    </xf>
    <xf numFmtId="0" fontId="4" fillId="36" borderId="38" xfId="0" applyFont="1" applyFill="1" applyBorder="1" applyAlignment="1" quotePrefix="1">
      <alignment horizontal="center"/>
    </xf>
    <xf numFmtId="0" fontId="7" fillId="37" borderId="39" xfId="0" applyFont="1" applyFill="1" applyBorder="1" applyAlignment="1" quotePrefix="1">
      <alignment horizontal="center" wrapText="1"/>
    </xf>
    <xf numFmtId="0" fontId="7" fillId="35" borderId="40" xfId="0" applyFont="1" applyFill="1" applyBorder="1" applyAlignment="1" quotePrefix="1">
      <alignment horizontal="center" wrapText="1"/>
    </xf>
    <xf numFmtId="2" fontId="7" fillId="37" borderId="39" xfId="0" applyNumberFormat="1" applyFont="1" applyFill="1" applyBorder="1" applyAlignment="1" quotePrefix="1">
      <alignment horizontal="center" wrapText="1"/>
    </xf>
    <xf numFmtId="2" fontId="7" fillId="35" borderId="40" xfId="0" applyNumberFormat="1" applyFont="1" applyFill="1" applyBorder="1" applyAlignment="1" quotePrefix="1">
      <alignment horizontal="center" wrapText="1"/>
    </xf>
    <xf numFmtId="0" fontId="16" fillId="0" borderId="36" xfId="0" applyFont="1" applyFill="1" applyBorder="1" applyAlignment="1" quotePrefix="1">
      <alignment horizontal="right"/>
    </xf>
    <xf numFmtId="0" fontId="0" fillId="0" borderId="0" xfId="0" applyFont="1" applyAlignment="1" quotePrefix="1">
      <alignment horizontal="right" vertical="top"/>
    </xf>
    <xf numFmtId="0" fontId="13" fillId="35" borderId="28" xfId="0" applyFont="1" applyFill="1" applyBorder="1" applyAlignment="1" quotePrefix="1">
      <alignment horizontal="left" vertical="center"/>
    </xf>
    <xf numFmtId="0" fontId="13" fillId="34" borderId="0" xfId="0" applyFont="1" applyFill="1" applyBorder="1" applyAlignment="1" quotePrefix="1">
      <alignment horizontal="left" vertical="center"/>
    </xf>
    <xf numFmtId="0" fontId="13" fillId="35" borderId="0" xfId="0" applyFont="1" applyFill="1" applyBorder="1" applyAlignment="1" quotePrefix="1">
      <alignment horizontal="left" vertical="center"/>
    </xf>
    <xf numFmtId="2" fontId="0" fillId="0" borderId="0" xfId="0" applyNumberFormat="1" applyAlignment="1">
      <alignment vertical="top"/>
    </xf>
    <xf numFmtId="0" fontId="3" fillId="0" borderId="12" xfId="0" applyNumberFormat="1" applyFont="1" applyFill="1" applyBorder="1" applyAlignment="1" applyProtection="1">
      <alignment horizontal="left" vertical="top"/>
      <protection locked="0"/>
    </xf>
    <xf numFmtId="0" fontId="3" fillId="0" borderId="13" xfId="0" applyNumberFormat="1" applyFont="1" applyFill="1" applyBorder="1" applyAlignment="1" applyProtection="1">
      <alignment horizontal="left" vertical="top"/>
      <protection locked="0"/>
    </xf>
    <xf numFmtId="0" fontId="11" fillId="33" borderId="41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152400</xdr:rowOff>
    </xdr:from>
    <xdr:to>
      <xdr:col>8</xdr:col>
      <xdr:colOff>1209675</xdr:colOff>
      <xdr:row>7</xdr:row>
      <xdr:rowOff>104775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809625"/>
          <a:ext cx="49815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showGridLines="0" tabSelected="1" zoomScalePageLayoutView="0" workbookViewId="0" topLeftCell="A1">
      <selection activeCell="G12" sqref="G12"/>
    </sheetView>
  </sheetViews>
  <sheetFormatPr defaultColWidth="9.140625" defaultRowHeight="12.75"/>
  <cols>
    <col min="1" max="1" width="3.140625" style="1" customWidth="1"/>
    <col min="2" max="2" width="3.57421875" style="1" customWidth="1"/>
    <col min="3" max="3" width="7.28125" style="25" customWidth="1"/>
    <col min="4" max="4" width="13.7109375" style="18" customWidth="1"/>
    <col min="5" max="5" width="56.00390625" style="25" customWidth="1"/>
    <col min="6" max="6" width="11.421875" style="18" customWidth="1"/>
    <col min="7" max="7" width="32.57421875" style="18" customWidth="1"/>
    <col min="8" max="8" width="24.00390625" style="25" customWidth="1"/>
    <col min="9" max="9" width="20.28125" style="1" customWidth="1"/>
    <col min="10" max="10" width="10.57421875" style="1" customWidth="1"/>
    <col min="11" max="11" width="6.00390625" style="1" customWidth="1"/>
    <col min="12" max="12" width="6.28125" style="1" customWidth="1"/>
    <col min="13" max="13" width="6.57421875" style="1" customWidth="1"/>
    <col min="14" max="14" width="22.8515625" style="1" customWidth="1"/>
    <col min="15" max="16" width="9.140625" style="1" customWidth="1"/>
    <col min="17" max="17" width="8.57421875" style="1" customWidth="1"/>
    <col min="18" max="18" width="9.140625" style="64" customWidth="1"/>
    <col min="19" max="16384" width="9.140625" style="1" customWidth="1"/>
  </cols>
  <sheetData>
    <row r="1" spans="1:14" ht="14.25" thickBot="1" thickTop="1">
      <c r="A1" s="47"/>
      <c r="B1" s="48"/>
      <c r="C1" s="49"/>
      <c r="D1" s="50"/>
      <c r="E1" s="49"/>
      <c r="F1" s="50"/>
      <c r="G1" s="49"/>
      <c r="H1" s="49"/>
      <c r="I1" s="49"/>
      <c r="J1" s="51"/>
      <c r="K1" s="51"/>
      <c r="L1" s="51"/>
      <c r="M1" s="51"/>
      <c r="N1" s="51"/>
    </row>
    <row r="2" spans="1:14" ht="37.5" customHeight="1" thickBot="1">
      <c r="A2" s="43"/>
      <c r="B2" s="91" t="s">
        <v>21</v>
      </c>
      <c r="C2" s="92"/>
      <c r="D2" s="92"/>
      <c r="E2" s="93"/>
      <c r="F2" s="70" t="s">
        <v>30</v>
      </c>
      <c r="G2" s="32"/>
      <c r="H2" s="32"/>
      <c r="I2" s="32"/>
      <c r="J2" s="34"/>
      <c r="K2" s="34"/>
      <c r="L2" s="34"/>
      <c r="M2" s="34"/>
      <c r="N2" s="34"/>
    </row>
    <row r="3" spans="1:14" ht="39" customHeight="1">
      <c r="A3" s="43"/>
      <c r="B3" s="5"/>
      <c r="C3" s="45" t="s">
        <v>22</v>
      </c>
      <c r="D3" s="65" t="s">
        <v>26</v>
      </c>
      <c r="E3" s="56"/>
      <c r="F3" s="54"/>
      <c r="G3" s="46"/>
      <c r="H3" s="46"/>
      <c r="J3" s="38"/>
      <c r="K3" s="38"/>
      <c r="L3" s="38"/>
      <c r="M3" s="38"/>
      <c r="N3" s="38"/>
    </row>
    <row r="4" spans="1:14" ht="17.25" customHeight="1">
      <c r="A4" s="43"/>
      <c r="B4" s="5"/>
      <c r="C4" s="45" t="s">
        <v>14</v>
      </c>
      <c r="D4" s="66" t="s">
        <v>26</v>
      </c>
      <c r="E4" s="57"/>
      <c r="F4" s="6"/>
      <c r="G4" s="26"/>
      <c r="H4" s="26"/>
      <c r="J4" s="39"/>
      <c r="K4" s="39"/>
      <c r="L4" s="39"/>
      <c r="M4" s="39"/>
      <c r="N4" s="39"/>
    </row>
    <row r="5" spans="1:14" ht="17.25" customHeight="1">
      <c r="A5" s="43"/>
      <c r="B5" s="5"/>
      <c r="C5" s="45" t="s">
        <v>15</v>
      </c>
      <c r="D5" s="67" t="s">
        <v>27</v>
      </c>
      <c r="E5" s="57"/>
      <c r="F5" s="6"/>
      <c r="G5" s="26"/>
      <c r="H5" s="26"/>
      <c r="J5" s="39"/>
      <c r="K5" s="39"/>
      <c r="L5" s="39"/>
      <c r="M5" s="39"/>
      <c r="N5" s="39"/>
    </row>
    <row r="6" spans="1:14" ht="12.75">
      <c r="A6" s="43"/>
      <c r="B6" s="9"/>
      <c r="C6" s="19"/>
      <c r="D6" s="7"/>
      <c r="E6" s="58"/>
      <c r="F6" s="55"/>
      <c r="G6" s="26"/>
      <c r="H6" s="26"/>
      <c r="J6" s="39"/>
      <c r="K6" s="39"/>
      <c r="L6" s="39"/>
      <c r="M6" s="39"/>
      <c r="N6" s="39"/>
    </row>
    <row r="7" spans="1:14" ht="15.75" customHeight="1">
      <c r="A7" s="43"/>
      <c r="B7" s="10"/>
      <c r="C7" s="52" t="s">
        <v>17</v>
      </c>
      <c r="D7" s="68" t="s">
        <v>28</v>
      </c>
      <c r="E7" s="69" t="s">
        <v>29</v>
      </c>
      <c r="G7" s="20"/>
      <c r="H7" s="20"/>
      <c r="J7" s="39"/>
      <c r="K7" s="39"/>
      <c r="L7" s="39"/>
      <c r="M7" s="39"/>
      <c r="N7" s="39"/>
    </row>
    <row r="8" spans="1:14" ht="15.75" customHeight="1">
      <c r="A8" s="43"/>
      <c r="B8" s="8"/>
      <c r="C8" s="53" t="s">
        <v>16</v>
      </c>
      <c r="D8" s="60">
        <f ca="1">TODAY()</f>
        <v>41787</v>
      </c>
      <c r="E8" s="59">
        <f ca="1">NOW()</f>
        <v>41787.459194675925</v>
      </c>
      <c r="G8" s="20"/>
      <c r="H8" s="20"/>
      <c r="J8" s="39"/>
      <c r="K8" s="39"/>
      <c r="L8" s="39"/>
      <c r="M8" s="39"/>
      <c r="N8" s="39"/>
    </row>
    <row r="9" spans="1:18" s="2" customFormat="1" ht="18" customHeight="1">
      <c r="A9" s="43"/>
      <c r="B9" s="14" t="s">
        <v>20</v>
      </c>
      <c r="C9" s="71" t="s">
        <v>31</v>
      </c>
      <c r="D9" s="72" t="s">
        <v>32</v>
      </c>
      <c r="E9" s="71" t="s">
        <v>79</v>
      </c>
      <c r="F9" s="72" t="s">
        <v>126</v>
      </c>
      <c r="G9" s="72" t="s">
        <v>152</v>
      </c>
      <c r="H9" s="71" t="s">
        <v>195</v>
      </c>
      <c r="I9" s="71" t="s">
        <v>223</v>
      </c>
      <c r="J9" s="78" t="s">
        <v>258</v>
      </c>
      <c r="K9" s="78" t="s">
        <v>259</v>
      </c>
      <c r="L9" s="78" t="s">
        <v>286</v>
      </c>
      <c r="M9" s="78" t="s">
        <v>25</v>
      </c>
      <c r="N9" s="78" t="s">
        <v>329</v>
      </c>
      <c r="O9" s="2" t="s">
        <v>23</v>
      </c>
      <c r="P9" s="2" t="s">
        <v>24</v>
      </c>
      <c r="Q9" s="2" t="s">
        <v>25</v>
      </c>
      <c r="R9" s="83" t="s">
        <v>360</v>
      </c>
    </row>
    <row r="10" spans="1:18" s="3" customFormat="1" ht="13.5" customHeight="1">
      <c r="A10" s="43"/>
      <c r="B10" s="61">
        <f aca="true" t="shared" si="0" ref="B10:B55">ROW(B10)-ROW($B$9)</f>
        <v>1</v>
      </c>
      <c r="C10" s="21">
        <v>4</v>
      </c>
      <c r="D10" s="73" t="s">
        <v>33</v>
      </c>
      <c r="E10" s="75" t="s">
        <v>80</v>
      </c>
      <c r="F10" s="77" t="s">
        <v>127</v>
      </c>
      <c r="G10" s="77" t="s">
        <v>127</v>
      </c>
      <c r="H10" s="75" t="s">
        <v>196</v>
      </c>
      <c r="I10" s="75" t="s">
        <v>127</v>
      </c>
      <c r="J10" s="79" t="s">
        <v>200</v>
      </c>
      <c r="K10" s="81" t="s">
        <v>260</v>
      </c>
      <c r="L10" s="81" t="s">
        <v>265</v>
      </c>
      <c r="M10" s="81" t="s">
        <v>265</v>
      </c>
      <c r="N10" s="79" t="s">
        <v>127</v>
      </c>
      <c r="O10" s="3">
        <f aca="true" t="shared" si="1" ref="O10:O55">VALUE(C10)*VALUE(K10)</f>
        <v>100</v>
      </c>
      <c r="P10" s="3">
        <f aca="true" t="shared" si="2" ref="P10:P55">VALUE(C10)*VALUE(L10)</f>
        <v>0</v>
      </c>
      <c r="Q10" s="3">
        <f aca="true" t="shared" si="3" ref="Q10:Q55">VALUE(C10)*VALUE(M10)</f>
        <v>0</v>
      </c>
      <c r="R10" s="84" t="s">
        <v>127</v>
      </c>
    </row>
    <row r="11" spans="1:18" s="3" customFormat="1" ht="13.5" customHeight="1">
      <c r="A11" s="43"/>
      <c r="B11" s="62">
        <f t="shared" si="0"/>
        <v>2</v>
      </c>
      <c r="C11" s="22">
        <v>72</v>
      </c>
      <c r="D11" s="74" t="s">
        <v>34</v>
      </c>
      <c r="E11" s="76" t="s">
        <v>81</v>
      </c>
      <c r="F11" s="74" t="s">
        <v>128</v>
      </c>
      <c r="G11" s="74" t="s">
        <v>153</v>
      </c>
      <c r="H11" s="76" t="s">
        <v>197</v>
      </c>
      <c r="I11" s="76" t="s">
        <v>224</v>
      </c>
      <c r="J11" s="80" t="s">
        <v>200</v>
      </c>
      <c r="K11" s="82" t="s">
        <v>261</v>
      </c>
      <c r="L11" s="82" t="s">
        <v>265</v>
      </c>
      <c r="M11" s="82" t="s">
        <v>301</v>
      </c>
      <c r="N11" s="80" t="s">
        <v>330</v>
      </c>
      <c r="O11" s="3">
        <f t="shared" si="1"/>
        <v>36</v>
      </c>
      <c r="P11" s="3">
        <f t="shared" si="2"/>
        <v>0</v>
      </c>
      <c r="Q11" s="3">
        <f t="shared" si="3"/>
        <v>2.88</v>
      </c>
      <c r="R11" s="84" t="s">
        <v>265</v>
      </c>
    </row>
    <row r="12" spans="1:18" s="3" customFormat="1" ht="13.5" customHeight="1">
      <c r="A12" s="43"/>
      <c r="B12" s="61">
        <f t="shared" si="0"/>
        <v>3</v>
      </c>
      <c r="C12" s="21">
        <v>13</v>
      </c>
      <c r="D12" s="73" t="s">
        <v>35</v>
      </c>
      <c r="E12" s="75" t="s">
        <v>82</v>
      </c>
      <c r="F12" s="77" t="s">
        <v>129</v>
      </c>
      <c r="G12" s="77" t="s">
        <v>154</v>
      </c>
      <c r="H12" s="75" t="s">
        <v>198</v>
      </c>
      <c r="I12" s="75" t="s">
        <v>225</v>
      </c>
      <c r="J12" s="79" t="s">
        <v>200</v>
      </c>
      <c r="K12" s="81" t="s">
        <v>262</v>
      </c>
      <c r="L12" s="81" t="s">
        <v>265</v>
      </c>
      <c r="M12" s="81" t="s">
        <v>302</v>
      </c>
      <c r="N12" s="79" t="s">
        <v>330</v>
      </c>
      <c r="O12" s="3">
        <f t="shared" si="1"/>
        <v>260</v>
      </c>
      <c r="P12" s="3">
        <f t="shared" si="2"/>
        <v>0</v>
      </c>
      <c r="Q12" s="3">
        <f t="shared" si="3"/>
        <v>15.34</v>
      </c>
      <c r="R12" s="84" t="s">
        <v>265</v>
      </c>
    </row>
    <row r="13" spans="1:18" s="3" customFormat="1" ht="13.5" customHeight="1">
      <c r="A13" s="43"/>
      <c r="B13" s="62">
        <f t="shared" si="0"/>
        <v>4</v>
      </c>
      <c r="C13" s="22">
        <v>19</v>
      </c>
      <c r="D13" s="74" t="s">
        <v>36</v>
      </c>
      <c r="E13" s="76" t="s">
        <v>83</v>
      </c>
      <c r="F13" s="74" t="s">
        <v>130</v>
      </c>
      <c r="G13" s="74" t="s">
        <v>155</v>
      </c>
      <c r="H13" s="76" t="s">
        <v>199</v>
      </c>
      <c r="I13" s="76" t="s">
        <v>226</v>
      </c>
      <c r="J13" s="80" t="s">
        <v>200</v>
      </c>
      <c r="K13" s="82" t="s">
        <v>263</v>
      </c>
      <c r="L13" s="82" t="s">
        <v>265</v>
      </c>
      <c r="M13" s="82" t="s">
        <v>294</v>
      </c>
      <c r="N13" s="80" t="s">
        <v>331</v>
      </c>
      <c r="O13" s="3">
        <f t="shared" si="1"/>
        <v>36.1</v>
      </c>
      <c r="P13" s="3">
        <f t="shared" si="2"/>
        <v>0</v>
      </c>
      <c r="Q13" s="3">
        <f t="shared" si="3"/>
        <v>0.57</v>
      </c>
      <c r="R13" s="84" t="s">
        <v>265</v>
      </c>
    </row>
    <row r="14" spans="1:18" s="3" customFormat="1" ht="13.5" customHeight="1">
      <c r="A14" s="43"/>
      <c r="B14" s="61">
        <f t="shared" si="0"/>
        <v>5</v>
      </c>
      <c r="C14" s="21">
        <v>1</v>
      </c>
      <c r="D14" s="73" t="s">
        <v>37</v>
      </c>
      <c r="E14" s="75" t="s">
        <v>84</v>
      </c>
      <c r="F14" s="77" t="s">
        <v>131</v>
      </c>
      <c r="G14" s="77" t="s">
        <v>156</v>
      </c>
      <c r="H14" s="75" t="s">
        <v>199</v>
      </c>
      <c r="I14" s="75" t="s">
        <v>224</v>
      </c>
      <c r="J14" s="79" t="s">
        <v>200</v>
      </c>
      <c r="K14" s="81" t="s">
        <v>264</v>
      </c>
      <c r="L14" s="81" t="s">
        <v>265</v>
      </c>
      <c r="M14" s="81" t="s">
        <v>303</v>
      </c>
      <c r="N14" s="79" t="s">
        <v>332</v>
      </c>
      <c r="O14" s="3">
        <f t="shared" si="1"/>
        <v>1.2</v>
      </c>
      <c r="P14" s="3">
        <f t="shared" si="2"/>
        <v>0</v>
      </c>
      <c r="Q14" s="3">
        <f t="shared" si="3"/>
        <v>0.004</v>
      </c>
      <c r="R14" s="84" t="s">
        <v>265</v>
      </c>
    </row>
    <row r="15" spans="1:18" s="3" customFormat="1" ht="13.5" customHeight="1">
      <c r="A15" s="43"/>
      <c r="B15" s="62">
        <f t="shared" si="0"/>
        <v>6</v>
      </c>
      <c r="C15" s="22">
        <v>4</v>
      </c>
      <c r="D15" s="74" t="s">
        <v>38</v>
      </c>
      <c r="E15" s="76" t="s">
        <v>85</v>
      </c>
      <c r="F15" s="74" t="s">
        <v>128</v>
      </c>
      <c r="G15" s="74" t="s">
        <v>157</v>
      </c>
      <c r="H15" s="76" t="s">
        <v>197</v>
      </c>
      <c r="I15" s="76" t="s">
        <v>227</v>
      </c>
      <c r="J15" s="80" t="s">
        <v>200</v>
      </c>
      <c r="K15" s="82" t="s">
        <v>261</v>
      </c>
      <c r="L15" s="82" t="s">
        <v>265</v>
      </c>
      <c r="M15" s="82" t="s">
        <v>304</v>
      </c>
      <c r="N15" s="80" t="s">
        <v>330</v>
      </c>
      <c r="O15" s="3">
        <f t="shared" si="1"/>
        <v>2</v>
      </c>
      <c r="P15" s="3">
        <f t="shared" si="2"/>
        <v>0</v>
      </c>
      <c r="Q15" s="3">
        <f t="shared" si="3"/>
        <v>0.08</v>
      </c>
      <c r="R15" s="84" t="s">
        <v>265</v>
      </c>
    </row>
    <row r="16" spans="1:18" s="3" customFormat="1" ht="13.5" customHeight="1">
      <c r="A16" s="43"/>
      <c r="B16" s="61">
        <f t="shared" si="0"/>
        <v>7</v>
      </c>
      <c r="C16" s="21">
        <v>1</v>
      </c>
      <c r="D16" s="73" t="s">
        <v>39</v>
      </c>
      <c r="E16" s="75" t="s">
        <v>86</v>
      </c>
      <c r="F16" s="77" t="s">
        <v>132</v>
      </c>
      <c r="G16" s="77" t="s">
        <v>158</v>
      </c>
      <c r="H16" s="75" t="s">
        <v>200</v>
      </c>
      <c r="I16" s="75" t="s">
        <v>228</v>
      </c>
      <c r="J16" s="79" t="s">
        <v>200</v>
      </c>
      <c r="K16" s="81" t="s">
        <v>265</v>
      </c>
      <c r="L16" s="81" t="s">
        <v>265</v>
      </c>
      <c r="M16" s="81" t="s">
        <v>305</v>
      </c>
      <c r="N16" s="79" t="s">
        <v>333</v>
      </c>
      <c r="O16" s="3">
        <f t="shared" si="1"/>
        <v>0</v>
      </c>
      <c r="P16" s="3">
        <f t="shared" si="2"/>
        <v>0</v>
      </c>
      <c r="Q16" s="3">
        <f t="shared" si="3"/>
        <v>26.66</v>
      </c>
      <c r="R16" s="84" t="s">
        <v>298</v>
      </c>
    </row>
    <row r="17" spans="1:18" s="3" customFormat="1" ht="13.5" customHeight="1">
      <c r="A17" s="43"/>
      <c r="B17" s="62">
        <f t="shared" si="0"/>
        <v>8</v>
      </c>
      <c r="C17" s="22">
        <v>2</v>
      </c>
      <c r="D17" s="74" t="s">
        <v>40</v>
      </c>
      <c r="E17" s="76" t="s">
        <v>87</v>
      </c>
      <c r="F17" s="74" t="s">
        <v>133</v>
      </c>
      <c r="G17" s="74" t="s">
        <v>159</v>
      </c>
      <c r="H17" s="76" t="s">
        <v>201</v>
      </c>
      <c r="I17" s="76" t="s">
        <v>229</v>
      </c>
      <c r="J17" s="80" t="s">
        <v>200</v>
      </c>
      <c r="K17" s="82" t="s">
        <v>266</v>
      </c>
      <c r="L17" s="82" t="s">
        <v>287</v>
      </c>
      <c r="M17" s="82" t="s">
        <v>306</v>
      </c>
      <c r="N17" s="80" t="s">
        <v>334</v>
      </c>
      <c r="O17" s="3">
        <f t="shared" si="1"/>
        <v>32</v>
      </c>
      <c r="P17" s="3">
        <f t="shared" si="2"/>
        <v>0.24</v>
      </c>
      <c r="Q17" s="3">
        <f t="shared" si="3"/>
        <v>0.94</v>
      </c>
      <c r="R17" s="84" t="s">
        <v>265</v>
      </c>
    </row>
    <row r="18" spans="1:18" s="3" customFormat="1" ht="13.5" customHeight="1">
      <c r="A18" s="43"/>
      <c r="B18" s="61">
        <f t="shared" si="0"/>
        <v>9</v>
      </c>
      <c r="C18" s="21">
        <v>2</v>
      </c>
      <c r="D18" s="73" t="s">
        <v>41</v>
      </c>
      <c r="E18" s="75" t="s">
        <v>88</v>
      </c>
      <c r="F18" s="77" t="s">
        <v>134</v>
      </c>
      <c r="G18" s="77" t="s">
        <v>160</v>
      </c>
      <c r="H18" s="75" t="s">
        <v>202</v>
      </c>
      <c r="I18" s="75" t="s">
        <v>230</v>
      </c>
      <c r="J18" s="79" t="s">
        <v>200</v>
      </c>
      <c r="K18" s="81" t="s">
        <v>267</v>
      </c>
      <c r="L18" s="81" t="s">
        <v>288</v>
      </c>
      <c r="M18" s="81" t="s">
        <v>307</v>
      </c>
      <c r="N18" s="79" t="s">
        <v>335</v>
      </c>
      <c r="O18" s="3">
        <f t="shared" si="1"/>
        <v>14.82</v>
      </c>
      <c r="P18" s="3">
        <f t="shared" si="2"/>
        <v>1</v>
      </c>
      <c r="Q18" s="3">
        <f t="shared" si="3"/>
        <v>0.26</v>
      </c>
      <c r="R18" s="84" t="s">
        <v>265</v>
      </c>
    </row>
    <row r="19" spans="1:18" s="3" customFormat="1" ht="13.5" customHeight="1">
      <c r="A19" s="43"/>
      <c r="B19" s="62">
        <f t="shared" si="0"/>
        <v>10</v>
      </c>
      <c r="C19" s="22">
        <v>4</v>
      </c>
      <c r="D19" s="74" t="s">
        <v>42</v>
      </c>
      <c r="E19" s="76" t="s">
        <v>89</v>
      </c>
      <c r="F19" s="74" t="s">
        <v>135</v>
      </c>
      <c r="G19" s="74" t="s">
        <v>161</v>
      </c>
      <c r="H19" s="76" t="s">
        <v>203</v>
      </c>
      <c r="I19" s="76" t="s">
        <v>231</v>
      </c>
      <c r="J19" s="80" t="s">
        <v>200</v>
      </c>
      <c r="K19" s="82" t="s">
        <v>268</v>
      </c>
      <c r="L19" s="82" t="s">
        <v>289</v>
      </c>
      <c r="M19" s="82" t="s">
        <v>304</v>
      </c>
      <c r="N19" s="80" t="s">
        <v>336</v>
      </c>
      <c r="O19" s="3">
        <f t="shared" si="1"/>
        <v>0.544</v>
      </c>
      <c r="P19" s="3">
        <f t="shared" si="2"/>
        <v>0.072</v>
      </c>
      <c r="Q19" s="3">
        <f t="shared" si="3"/>
        <v>0.08</v>
      </c>
      <c r="R19" s="84" t="s">
        <v>265</v>
      </c>
    </row>
    <row r="20" spans="1:18" s="3" customFormat="1" ht="13.5" customHeight="1">
      <c r="A20" s="43"/>
      <c r="B20" s="61">
        <f t="shared" si="0"/>
        <v>11</v>
      </c>
      <c r="C20" s="21">
        <v>6</v>
      </c>
      <c r="D20" s="73" t="s">
        <v>43</v>
      </c>
      <c r="E20" s="75" t="s">
        <v>90</v>
      </c>
      <c r="F20" s="77" t="s">
        <v>136</v>
      </c>
      <c r="G20" s="77" t="s">
        <v>162</v>
      </c>
      <c r="H20" s="75" t="s">
        <v>203</v>
      </c>
      <c r="I20" s="75" t="s">
        <v>232</v>
      </c>
      <c r="J20" s="79" t="s">
        <v>200</v>
      </c>
      <c r="K20" s="81" t="s">
        <v>268</v>
      </c>
      <c r="L20" s="81" t="s">
        <v>290</v>
      </c>
      <c r="M20" s="81" t="s">
        <v>308</v>
      </c>
      <c r="N20" s="79" t="s">
        <v>337</v>
      </c>
      <c r="O20" s="3">
        <f t="shared" si="1"/>
        <v>0.8160000000000001</v>
      </c>
      <c r="P20" s="3">
        <f t="shared" si="2"/>
        <v>0.20400000000000001</v>
      </c>
      <c r="Q20" s="3">
        <f t="shared" si="3"/>
        <v>1.26</v>
      </c>
      <c r="R20" s="84" t="s">
        <v>265</v>
      </c>
    </row>
    <row r="21" spans="1:18" s="3" customFormat="1" ht="13.5" customHeight="1">
      <c r="A21" s="43"/>
      <c r="B21" s="62">
        <f t="shared" si="0"/>
        <v>12</v>
      </c>
      <c r="C21" s="22">
        <v>1</v>
      </c>
      <c r="D21" s="74" t="s">
        <v>44</v>
      </c>
      <c r="E21" s="76" t="s">
        <v>91</v>
      </c>
      <c r="F21" s="74" t="s">
        <v>135</v>
      </c>
      <c r="G21" s="74" t="s">
        <v>161</v>
      </c>
      <c r="H21" s="76" t="s">
        <v>203</v>
      </c>
      <c r="I21" s="76" t="s">
        <v>231</v>
      </c>
      <c r="J21" s="80" t="s">
        <v>200</v>
      </c>
      <c r="K21" s="82" t="s">
        <v>268</v>
      </c>
      <c r="L21" s="82" t="s">
        <v>289</v>
      </c>
      <c r="M21" s="82" t="s">
        <v>304</v>
      </c>
      <c r="N21" s="80" t="s">
        <v>336</v>
      </c>
      <c r="O21" s="3">
        <f t="shared" si="1"/>
        <v>0.136</v>
      </c>
      <c r="P21" s="3">
        <f t="shared" si="2"/>
        <v>0.018</v>
      </c>
      <c r="Q21" s="3">
        <f t="shared" si="3"/>
        <v>0.02</v>
      </c>
      <c r="R21" s="84" t="s">
        <v>265</v>
      </c>
    </row>
    <row r="22" spans="1:18" s="3" customFormat="1" ht="13.5" customHeight="1">
      <c r="A22" s="43"/>
      <c r="B22" s="61">
        <f t="shared" si="0"/>
        <v>13</v>
      </c>
      <c r="C22" s="21">
        <v>1</v>
      </c>
      <c r="D22" s="73" t="s">
        <v>45</v>
      </c>
      <c r="E22" s="75" t="s">
        <v>92</v>
      </c>
      <c r="F22" s="77" t="s">
        <v>137</v>
      </c>
      <c r="G22" s="77" t="s">
        <v>163</v>
      </c>
      <c r="H22" s="75" t="s">
        <v>204</v>
      </c>
      <c r="I22" s="75" t="s">
        <v>233</v>
      </c>
      <c r="J22" s="79" t="s">
        <v>200</v>
      </c>
      <c r="K22" s="81" t="s">
        <v>269</v>
      </c>
      <c r="L22" s="81" t="s">
        <v>291</v>
      </c>
      <c r="M22" s="81" t="s">
        <v>309</v>
      </c>
      <c r="N22" s="79" t="s">
        <v>338</v>
      </c>
      <c r="O22" s="3">
        <f t="shared" si="1"/>
        <v>7.25</v>
      </c>
      <c r="P22" s="3">
        <f t="shared" si="2"/>
        <v>0.025</v>
      </c>
      <c r="Q22" s="3">
        <f t="shared" si="3"/>
        <v>0.07</v>
      </c>
      <c r="R22" s="84" t="s">
        <v>265</v>
      </c>
    </row>
    <row r="23" spans="1:18" s="3" customFormat="1" ht="13.5" customHeight="1">
      <c r="A23" s="43"/>
      <c r="B23" s="62">
        <f t="shared" si="0"/>
        <v>14</v>
      </c>
      <c r="C23" s="22">
        <v>1</v>
      </c>
      <c r="D23" s="74" t="s">
        <v>46</v>
      </c>
      <c r="E23" s="76" t="s">
        <v>93</v>
      </c>
      <c r="F23" s="74" t="s">
        <v>135</v>
      </c>
      <c r="G23" s="74" t="s">
        <v>161</v>
      </c>
      <c r="H23" s="76" t="s">
        <v>203</v>
      </c>
      <c r="I23" s="76" t="s">
        <v>231</v>
      </c>
      <c r="J23" s="80" t="s">
        <v>200</v>
      </c>
      <c r="K23" s="82" t="s">
        <v>268</v>
      </c>
      <c r="L23" s="82" t="s">
        <v>289</v>
      </c>
      <c r="M23" s="82" t="s">
        <v>304</v>
      </c>
      <c r="N23" s="80" t="s">
        <v>336</v>
      </c>
      <c r="O23" s="3">
        <f t="shared" si="1"/>
        <v>0.136</v>
      </c>
      <c r="P23" s="3">
        <f t="shared" si="2"/>
        <v>0.018</v>
      </c>
      <c r="Q23" s="3">
        <f t="shared" si="3"/>
        <v>0.02</v>
      </c>
      <c r="R23" s="84" t="s">
        <v>265</v>
      </c>
    </row>
    <row r="24" spans="1:18" s="3" customFormat="1" ht="13.5" customHeight="1">
      <c r="A24" s="43"/>
      <c r="B24" s="61">
        <f t="shared" si="0"/>
        <v>15</v>
      </c>
      <c r="C24" s="21">
        <v>1</v>
      </c>
      <c r="D24" s="73" t="s">
        <v>47</v>
      </c>
      <c r="E24" s="75" t="s">
        <v>94</v>
      </c>
      <c r="F24" s="77" t="s">
        <v>138</v>
      </c>
      <c r="G24" s="77" t="s">
        <v>164</v>
      </c>
      <c r="H24" s="75" t="s">
        <v>205</v>
      </c>
      <c r="I24" s="75" t="s">
        <v>234</v>
      </c>
      <c r="J24" s="79" t="s">
        <v>200</v>
      </c>
      <c r="K24" s="81" t="s">
        <v>270</v>
      </c>
      <c r="L24" s="81" t="s">
        <v>292</v>
      </c>
      <c r="M24" s="81" t="s">
        <v>310</v>
      </c>
      <c r="N24" s="79" t="s">
        <v>339</v>
      </c>
      <c r="O24" s="3">
        <f t="shared" si="1"/>
        <v>15</v>
      </c>
      <c r="P24" s="3">
        <f t="shared" si="2"/>
        <v>0.0165</v>
      </c>
      <c r="Q24" s="3">
        <f t="shared" si="3"/>
        <v>0.43</v>
      </c>
      <c r="R24" s="84" t="s">
        <v>265</v>
      </c>
    </row>
    <row r="25" spans="1:18" s="3" customFormat="1" ht="13.5" customHeight="1">
      <c r="A25" s="43"/>
      <c r="B25" s="62">
        <f t="shared" si="0"/>
        <v>16</v>
      </c>
      <c r="C25" s="22">
        <v>1</v>
      </c>
      <c r="D25" s="74" t="s">
        <v>48</v>
      </c>
      <c r="E25" s="76" t="s">
        <v>95</v>
      </c>
      <c r="F25" s="74" t="s">
        <v>139</v>
      </c>
      <c r="G25" s="74" t="s">
        <v>165</v>
      </c>
      <c r="H25" s="76" t="s">
        <v>206</v>
      </c>
      <c r="I25" s="76" t="s">
        <v>127</v>
      </c>
      <c r="J25" s="80" t="s">
        <v>200</v>
      </c>
      <c r="K25" s="82" t="s">
        <v>271</v>
      </c>
      <c r="L25" s="82" t="s">
        <v>265</v>
      </c>
      <c r="M25" s="82" t="s">
        <v>311</v>
      </c>
      <c r="N25" s="80" t="s">
        <v>340</v>
      </c>
      <c r="O25" s="3">
        <f t="shared" si="1"/>
        <v>820</v>
      </c>
      <c r="P25" s="3">
        <f t="shared" si="2"/>
        <v>0</v>
      </c>
      <c r="Q25" s="3">
        <f t="shared" si="3"/>
        <v>22.91</v>
      </c>
      <c r="R25" s="84" t="s">
        <v>298</v>
      </c>
    </row>
    <row r="26" spans="1:18" s="3" customFormat="1" ht="13.5" customHeight="1">
      <c r="A26" s="43"/>
      <c r="B26" s="61">
        <f t="shared" si="0"/>
        <v>17</v>
      </c>
      <c r="C26" s="21">
        <v>5</v>
      </c>
      <c r="D26" s="73" t="s">
        <v>49</v>
      </c>
      <c r="E26" s="75" t="s">
        <v>96</v>
      </c>
      <c r="F26" s="77" t="s">
        <v>139</v>
      </c>
      <c r="G26" s="77" t="s">
        <v>166</v>
      </c>
      <c r="H26" s="75" t="s">
        <v>207</v>
      </c>
      <c r="I26" s="75" t="s">
        <v>127</v>
      </c>
      <c r="J26" s="79" t="s">
        <v>200</v>
      </c>
      <c r="K26" s="81" t="s">
        <v>272</v>
      </c>
      <c r="L26" s="81" t="s">
        <v>265</v>
      </c>
      <c r="M26" s="81" t="s">
        <v>312</v>
      </c>
      <c r="N26" s="79" t="s">
        <v>341</v>
      </c>
      <c r="O26" s="3">
        <f t="shared" si="1"/>
        <v>3450</v>
      </c>
      <c r="P26" s="3">
        <f t="shared" si="2"/>
        <v>0</v>
      </c>
      <c r="Q26" s="3">
        <f t="shared" si="3"/>
        <v>30.5</v>
      </c>
      <c r="R26" s="84" t="s">
        <v>265</v>
      </c>
    </row>
    <row r="27" spans="1:18" s="3" customFormat="1" ht="13.5" customHeight="1">
      <c r="A27" s="43"/>
      <c r="B27" s="62">
        <f t="shared" si="0"/>
        <v>18</v>
      </c>
      <c r="C27" s="22">
        <v>4</v>
      </c>
      <c r="D27" s="74" t="s">
        <v>50</v>
      </c>
      <c r="E27" s="76" t="s">
        <v>97</v>
      </c>
      <c r="F27" s="74" t="s">
        <v>139</v>
      </c>
      <c r="G27" s="74" t="s">
        <v>167</v>
      </c>
      <c r="H27" s="76" t="s">
        <v>208</v>
      </c>
      <c r="I27" s="76" t="s">
        <v>235</v>
      </c>
      <c r="J27" s="80" t="s">
        <v>200</v>
      </c>
      <c r="K27" s="82" t="s">
        <v>273</v>
      </c>
      <c r="L27" s="82" t="s">
        <v>265</v>
      </c>
      <c r="M27" s="82" t="s">
        <v>313</v>
      </c>
      <c r="N27" s="80" t="s">
        <v>342</v>
      </c>
      <c r="O27" s="3">
        <f t="shared" si="1"/>
        <v>195</v>
      </c>
      <c r="P27" s="3">
        <f t="shared" si="2"/>
        <v>0</v>
      </c>
      <c r="Q27" s="3">
        <f t="shared" si="3"/>
        <v>5.36</v>
      </c>
      <c r="R27" s="84" t="s">
        <v>265</v>
      </c>
    </row>
    <row r="28" spans="1:18" s="3" customFormat="1" ht="13.5" customHeight="1">
      <c r="A28" s="43"/>
      <c r="B28" s="61">
        <f t="shared" si="0"/>
        <v>19</v>
      </c>
      <c r="C28" s="21">
        <v>1</v>
      </c>
      <c r="D28" s="73" t="s">
        <v>51</v>
      </c>
      <c r="E28" s="75" t="s">
        <v>98</v>
      </c>
      <c r="F28" s="77" t="s">
        <v>139</v>
      </c>
      <c r="G28" s="77" t="s">
        <v>168</v>
      </c>
      <c r="H28" s="75" t="s">
        <v>209</v>
      </c>
      <c r="I28" s="75" t="s">
        <v>236</v>
      </c>
      <c r="J28" s="79" t="s">
        <v>200</v>
      </c>
      <c r="K28" s="81" t="s">
        <v>274</v>
      </c>
      <c r="L28" s="81" t="s">
        <v>265</v>
      </c>
      <c r="M28" s="81" t="s">
        <v>314</v>
      </c>
      <c r="N28" s="79" t="s">
        <v>343</v>
      </c>
      <c r="O28" s="3">
        <f t="shared" si="1"/>
        <v>104.9</v>
      </c>
      <c r="P28" s="3">
        <f t="shared" si="2"/>
        <v>0</v>
      </c>
      <c r="Q28" s="3">
        <f t="shared" si="3"/>
        <v>2</v>
      </c>
      <c r="R28" s="84" t="s">
        <v>265</v>
      </c>
    </row>
    <row r="29" spans="1:18" s="3" customFormat="1" ht="13.5" customHeight="1">
      <c r="A29" s="43"/>
      <c r="B29" s="62">
        <f t="shared" si="0"/>
        <v>20</v>
      </c>
      <c r="C29" s="22">
        <v>1</v>
      </c>
      <c r="D29" s="74" t="s">
        <v>52</v>
      </c>
      <c r="E29" s="76" t="s">
        <v>99</v>
      </c>
      <c r="F29" s="74" t="s">
        <v>140</v>
      </c>
      <c r="G29" s="74" t="s">
        <v>169</v>
      </c>
      <c r="H29" s="76" t="s">
        <v>210</v>
      </c>
      <c r="I29" s="76" t="s">
        <v>237</v>
      </c>
      <c r="J29" s="80" t="s">
        <v>200</v>
      </c>
      <c r="K29" s="82" t="s">
        <v>275</v>
      </c>
      <c r="L29" s="82" t="s">
        <v>265</v>
      </c>
      <c r="M29" s="82" t="s">
        <v>315</v>
      </c>
      <c r="N29" s="80" t="s">
        <v>344</v>
      </c>
      <c r="O29" s="3">
        <f t="shared" si="1"/>
        <v>120</v>
      </c>
      <c r="P29" s="3">
        <f t="shared" si="2"/>
        <v>0</v>
      </c>
      <c r="Q29" s="3">
        <f t="shared" si="3"/>
        <v>0.45</v>
      </c>
      <c r="R29" s="84" t="s">
        <v>265</v>
      </c>
    </row>
    <row r="30" spans="1:18" s="3" customFormat="1" ht="13.5" customHeight="1">
      <c r="A30" s="43"/>
      <c r="B30" s="61">
        <f t="shared" si="0"/>
        <v>21</v>
      </c>
      <c r="C30" s="21">
        <v>8</v>
      </c>
      <c r="D30" s="73" t="s">
        <v>53</v>
      </c>
      <c r="E30" s="75" t="s">
        <v>100</v>
      </c>
      <c r="F30" s="77" t="s">
        <v>129</v>
      </c>
      <c r="G30" s="77" t="s">
        <v>170</v>
      </c>
      <c r="H30" s="75" t="s">
        <v>211</v>
      </c>
      <c r="I30" s="75" t="s">
        <v>238</v>
      </c>
      <c r="J30" s="79" t="s">
        <v>200</v>
      </c>
      <c r="K30" s="81" t="s">
        <v>276</v>
      </c>
      <c r="L30" s="81" t="s">
        <v>293</v>
      </c>
      <c r="M30" s="81" t="s">
        <v>301</v>
      </c>
      <c r="N30" s="79" t="s">
        <v>345</v>
      </c>
      <c r="O30" s="3">
        <f t="shared" si="1"/>
        <v>43.36</v>
      </c>
      <c r="P30" s="3">
        <f t="shared" si="2"/>
        <v>0.4</v>
      </c>
      <c r="Q30" s="3">
        <f t="shared" si="3"/>
        <v>0.32</v>
      </c>
      <c r="R30" s="84" t="s">
        <v>265</v>
      </c>
    </row>
    <row r="31" spans="1:18" s="3" customFormat="1" ht="13.5" customHeight="1">
      <c r="A31" s="43"/>
      <c r="B31" s="62">
        <f t="shared" si="0"/>
        <v>22</v>
      </c>
      <c r="C31" s="22">
        <v>2</v>
      </c>
      <c r="D31" s="74" t="s">
        <v>54</v>
      </c>
      <c r="E31" s="76" t="s">
        <v>101</v>
      </c>
      <c r="F31" s="74" t="s">
        <v>133</v>
      </c>
      <c r="G31" s="74" t="s">
        <v>171</v>
      </c>
      <c r="H31" s="76" t="s">
        <v>212</v>
      </c>
      <c r="I31" s="76" t="s">
        <v>239</v>
      </c>
      <c r="J31" s="80" t="s">
        <v>200</v>
      </c>
      <c r="K31" s="82" t="s">
        <v>277</v>
      </c>
      <c r="L31" s="82" t="s">
        <v>265</v>
      </c>
      <c r="M31" s="82" t="s">
        <v>307</v>
      </c>
      <c r="N31" s="80" t="s">
        <v>346</v>
      </c>
      <c r="O31" s="3">
        <f t="shared" si="1"/>
        <v>20</v>
      </c>
      <c r="P31" s="3">
        <f t="shared" si="2"/>
        <v>0</v>
      </c>
      <c r="Q31" s="3">
        <f t="shared" si="3"/>
        <v>0.26</v>
      </c>
      <c r="R31" s="84" t="s">
        <v>265</v>
      </c>
    </row>
    <row r="32" spans="1:18" s="3" customFormat="1" ht="13.5" customHeight="1">
      <c r="A32" s="43"/>
      <c r="B32" s="61">
        <f t="shared" si="0"/>
        <v>23</v>
      </c>
      <c r="C32" s="21">
        <v>1</v>
      </c>
      <c r="D32" s="73" t="s">
        <v>55</v>
      </c>
      <c r="E32" s="75" t="s">
        <v>102</v>
      </c>
      <c r="F32" s="77" t="s">
        <v>141</v>
      </c>
      <c r="G32" s="77" t="s">
        <v>172</v>
      </c>
      <c r="H32" s="75" t="s">
        <v>213</v>
      </c>
      <c r="I32" s="75" t="s">
        <v>240</v>
      </c>
      <c r="J32" s="79" t="s">
        <v>200</v>
      </c>
      <c r="K32" s="81" t="s">
        <v>278</v>
      </c>
      <c r="L32" s="81" t="s">
        <v>265</v>
      </c>
      <c r="M32" s="81" t="s">
        <v>316</v>
      </c>
      <c r="N32" s="79" t="s">
        <v>347</v>
      </c>
      <c r="O32" s="3">
        <f t="shared" si="1"/>
        <v>350</v>
      </c>
      <c r="P32" s="3">
        <f t="shared" si="2"/>
        <v>0</v>
      </c>
      <c r="Q32" s="3">
        <f t="shared" si="3"/>
        <v>1.68</v>
      </c>
      <c r="R32" s="84" t="s">
        <v>265</v>
      </c>
    </row>
    <row r="33" spans="1:18" s="3" customFormat="1" ht="13.5" customHeight="1">
      <c r="A33" s="43"/>
      <c r="B33" s="62">
        <f t="shared" si="0"/>
        <v>24</v>
      </c>
      <c r="C33" s="22">
        <v>1</v>
      </c>
      <c r="D33" s="74" t="s">
        <v>56</v>
      </c>
      <c r="E33" s="76" t="s">
        <v>103</v>
      </c>
      <c r="F33" s="74" t="s">
        <v>142</v>
      </c>
      <c r="G33" s="74" t="s">
        <v>173</v>
      </c>
      <c r="H33" s="76" t="s">
        <v>200</v>
      </c>
      <c r="I33" s="76" t="s">
        <v>127</v>
      </c>
      <c r="J33" s="80" t="s">
        <v>200</v>
      </c>
      <c r="K33" s="82" t="s">
        <v>265</v>
      </c>
      <c r="L33" s="82" t="s">
        <v>265</v>
      </c>
      <c r="M33" s="82" t="s">
        <v>317</v>
      </c>
      <c r="N33" s="80" t="s">
        <v>348</v>
      </c>
      <c r="O33" s="3">
        <f t="shared" si="1"/>
        <v>0</v>
      </c>
      <c r="P33" s="3">
        <f t="shared" si="2"/>
        <v>0</v>
      </c>
      <c r="Q33" s="3">
        <f t="shared" si="3"/>
        <v>499</v>
      </c>
      <c r="R33" s="84" t="s">
        <v>265</v>
      </c>
    </row>
    <row r="34" spans="1:18" s="3" customFormat="1" ht="13.5" customHeight="1">
      <c r="A34" s="43"/>
      <c r="B34" s="61">
        <f t="shared" si="0"/>
        <v>25</v>
      </c>
      <c r="C34" s="21">
        <v>1</v>
      </c>
      <c r="D34" s="73" t="s">
        <v>57</v>
      </c>
      <c r="E34" s="75" t="s">
        <v>104</v>
      </c>
      <c r="F34" s="77" t="s">
        <v>142</v>
      </c>
      <c r="G34" s="77" t="s">
        <v>174</v>
      </c>
      <c r="H34" s="75" t="s">
        <v>200</v>
      </c>
      <c r="I34" s="75" t="s">
        <v>127</v>
      </c>
      <c r="J34" s="79" t="s">
        <v>200</v>
      </c>
      <c r="K34" s="81" t="s">
        <v>265</v>
      </c>
      <c r="L34" s="81" t="s">
        <v>265</v>
      </c>
      <c r="M34" s="81" t="s">
        <v>318</v>
      </c>
      <c r="N34" s="79" t="s">
        <v>348</v>
      </c>
      <c r="O34" s="3">
        <f t="shared" si="1"/>
        <v>0</v>
      </c>
      <c r="P34" s="3">
        <f t="shared" si="2"/>
        <v>0</v>
      </c>
      <c r="Q34" s="3">
        <f t="shared" si="3"/>
        <v>434.98</v>
      </c>
      <c r="R34" s="84" t="s">
        <v>265</v>
      </c>
    </row>
    <row r="35" spans="1:18" s="3" customFormat="1" ht="13.5" customHeight="1">
      <c r="A35" s="43"/>
      <c r="B35" s="62">
        <f t="shared" si="0"/>
        <v>26</v>
      </c>
      <c r="C35" s="22">
        <v>1</v>
      </c>
      <c r="D35" s="74" t="s">
        <v>58</v>
      </c>
      <c r="E35" s="76" t="s">
        <v>105</v>
      </c>
      <c r="F35" s="74" t="s">
        <v>142</v>
      </c>
      <c r="G35" s="74" t="s">
        <v>174</v>
      </c>
      <c r="H35" s="76" t="s">
        <v>200</v>
      </c>
      <c r="I35" s="76" t="s">
        <v>127</v>
      </c>
      <c r="J35" s="80" t="s">
        <v>200</v>
      </c>
      <c r="K35" s="82" t="s">
        <v>265</v>
      </c>
      <c r="L35" s="82" t="s">
        <v>265</v>
      </c>
      <c r="M35" s="82" t="s">
        <v>319</v>
      </c>
      <c r="N35" s="80" t="s">
        <v>348</v>
      </c>
      <c r="O35" s="3">
        <f t="shared" si="1"/>
        <v>0</v>
      </c>
      <c r="P35" s="3">
        <f t="shared" si="2"/>
        <v>0</v>
      </c>
      <c r="Q35" s="3">
        <f t="shared" si="3"/>
        <v>627.47</v>
      </c>
      <c r="R35" s="84" t="s">
        <v>265</v>
      </c>
    </row>
    <row r="36" spans="1:18" s="3" customFormat="1" ht="13.5" customHeight="1">
      <c r="A36" s="43"/>
      <c r="B36" s="61">
        <f t="shared" si="0"/>
        <v>27</v>
      </c>
      <c r="C36" s="21">
        <v>1</v>
      </c>
      <c r="D36" s="73" t="s">
        <v>59</v>
      </c>
      <c r="E36" s="75" t="s">
        <v>106</v>
      </c>
      <c r="F36" s="77" t="s">
        <v>143</v>
      </c>
      <c r="G36" s="77" t="s">
        <v>175</v>
      </c>
      <c r="H36" s="75" t="s">
        <v>214</v>
      </c>
      <c r="I36" s="75" t="s">
        <v>241</v>
      </c>
      <c r="J36" s="79" t="s">
        <v>200</v>
      </c>
      <c r="K36" s="81" t="s">
        <v>279</v>
      </c>
      <c r="L36" s="81" t="s">
        <v>293</v>
      </c>
      <c r="M36" s="81" t="s">
        <v>320</v>
      </c>
      <c r="N36" s="79" t="s">
        <v>349</v>
      </c>
      <c r="O36" s="3">
        <f t="shared" si="1"/>
        <v>9</v>
      </c>
      <c r="P36" s="3">
        <f t="shared" si="2"/>
        <v>0.05</v>
      </c>
      <c r="Q36" s="3">
        <f t="shared" si="3"/>
        <v>0.96</v>
      </c>
      <c r="R36" s="84" t="s">
        <v>265</v>
      </c>
    </row>
    <row r="37" spans="1:18" s="3" customFormat="1" ht="13.5" customHeight="1">
      <c r="A37" s="43"/>
      <c r="B37" s="62">
        <f t="shared" si="0"/>
        <v>28</v>
      </c>
      <c r="C37" s="22">
        <v>2</v>
      </c>
      <c r="D37" s="74" t="s">
        <v>60</v>
      </c>
      <c r="E37" s="76" t="s">
        <v>107</v>
      </c>
      <c r="F37" s="74" t="s">
        <v>144</v>
      </c>
      <c r="G37" s="74" t="s">
        <v>176</v>
      </c>
      <c r="H37" s="76" t="s">
        <v>215</v>
      </c>
      <c r="I37" s="76" t="s">
        <v>127</v>
      </c>
      <c r="J37" s="80" t="s">
        <v>200</v>
      </c>
      <c r="K37" s="82" t="s">
        <v>279</v>
      </c>
      <c r="L37" s="82" t="s">
        <v>294</v>
      </c>
      <c r="M37" s="82" t="s">
        <v>321</v>
      </c>
      <c r="N37" s="80" t="s">
        <v>350</v>
      </c>
      <c r="O37" s="3">
        <f t="shared" si="1"/>
        <v>18</v>
      </c>
      <c r="P37" s="3">
        <f t="shared" si="2"/>
        <v>0.06</v>
      </c>
      <c r="Q37" s="3">
        <f t="shared" si="3"/>
        <v>8.72</v>
      </c>
      <c r="R37" s="84" t="s">
        <v>265</v>
      </c>
    </row>
    <row r="38" spans="1:18" s="3" customFormat="1" ht="13.5" customHeight="1">
      <c r="A38" s="43"/>
      <c r="B38" s="61">
        <f t="shared" si="0"/>
        <v>29</v>
      </c>
      <c r="C38" s="21">
        <v>7</v>
      </c>
      <c r="D38" s="73" t="s">
        <v>61</v>
      </c>
      <c r="E38" s="75" t="s">
        <v>108</v>
      </c>
      <c r="F38" s="77" t="s">
        <v>134</v>
      </c>
      <c r="G38" s="77" t="s">
        <v>177</v>
      </c>
      <c r="H38" s="75" t="s">
        <v>216</v>
      </c>
      <c r="I38" s="75" t="s">
        <v>242</v>
      </c>
      <c r="J38" s="79" t="s">
        <v>200</v>
      </c>
      <c r="K38" s="81" t="s">
        <v>280</v>
      </c>
      <c r="L38" s="81" t="s">
        <v>295</v>
      </c>
      <c r="M38" s="81" t="s">
        <v>294</v>
      </c>
      <c r="N38" s="79" t="s">
        <v>351</v>
      </c>
      <c r="O38" s="3">
        <f t="shared" si="1"/>
        <v>28</v>
      </c>
      <c r="P38" s="3">
        <f t="shared" si="2"/>
        <v>0.07</v>
      </c>
      <c r="Q38" s="3">
        <f t="shared" si="3"/>
        <v>0.21</v>
      </c>
      <c r="R38" s="84" t="s">
        <v>265</v>
      </c>
    </row>
    <row r="39" spans="1:18" s="3" customFormat="1" ht="13.5" customHeight="1">
      <c r="A39" s="43"/>
      <c r="B39" s="62">
        <f t="shared" si="0"/>
        <v>30</v>
      </c>
      <c r="C39" s="22">
        <v>25</v>
      </c>
      <c r="D39" s="74" t="s">
        <v>62</v>
      </c>
      <c r="E39" s="76" t="s">
        <v>109</v>
      </c>
      <c r="F39" s="74" t="s">
        <v>145</v>
      </c>
      <c r="G39" s="74" t="s">
        <v>178</v>
      </c>
      <c r="H39" s="76" t="s">
        <v>217</v>
      </c>
      <c r="I39" s="76" t="s">
        <v>243</v>
      </c>
      <c r="J39" s="80" t="s">
        <v>200</v>
      </c>
      <c r="K39" s="82" t="s">
        <v>263</v>
      </c>
      <c r="L39" s="82" t="s">
        <v>296</v>
      </c>
      <c r="M39" s="82" t="s">
        <v>322</v>
      </c>
      <c r="N39" s="80" t="s">
        <v>352</v>
      </c>
      <c r="O39" s="3">
        <f t="shared" si="1"/>
        <v>47.5</v>
      </c>
      <c r="P39" s="3">
        <f t="shared" si="2"/>
        <v>1.55</v>
      </c>
      <c r="Q39" s="3">
        <f t="shared" si="3"/>
        <v>0.25</v>
      </c>
      <c r="R39" s="84" t="s">
        <v>265</v>
      </c>
    </row>
    <row r="40" spans="1:18" s="3" customFormat="1" ht="13.5" customHeight="1">
      <c r="A40" s="43"/>
      <c r="B40" s="61">
        <f t="shared" si="0"/>
        <v>31</v>
      </c>
      <c r="C40" s="21">
        <v>15</v>
      </c>
      <c r="D40" s="73" t="s">
        <v>63</v>
      </c>
      <c r="E40" s="75" t="s">
        <v>110</v>
      </c>
      <c r="F40" s="77" t="s">
        <v>145</v>
      </c>
      <c r="G40" s="77" t="s">
        <v>179</v>
      </c>
      <c r="H40" s="75" t="s">
        <v>217</v>
      </c>
      <c r="I40" s="75" t="s">
        <v>244</v>
      </c>
      <c r="J40" s="79" t="s">
        <v>200</v>
      </c>
      <c r="K40" s="81" t="s">
        <v>263</v>
      </c>
      <c r="L40" s="81" t="s">
        <v>297</v>
      </c>
      <c r="M40" s="81" t="s">
        <v>322</v>
      </c>
      <c r="N40" s="79" t="s">
        <v>352</v>
      </c>
      <c r="O40" s="3">
        <f t="shared" si="1"/>
        <v>28.5</v>
      </c>
      <c r="P40" s="3">
        <f t="shared" si="2"/>
        <v>0.015</v>
      </c>
      <c r="Q40" s="3">
        <f t="shared" si="3"/>
        <v>0.15</v>
      </c>
      <c r="R40" s="84" t="s">
        <v>265</v>
      </c>
    </row>
    <row r="41" spans="1:18" s="3" customFormat="1" ht="13.5" customHeight="1">
      <c r="A41" s="43"/>
      <c r="B41" s="62">
        <f t="shared" si="0"/>
        <v>32</v>
      </c>
      <c r="C41" s="22">
        <v>2</v>
      </c>
      <c r="D41" s="74" t="s">
        <v>64</v>
      </c>
      <c r="E41" s="76" t="s">
        <v>111</v>
      </c>
      <c r="F41" s="74" t="s">
        <v>145</v>
      </c>
      <c r="G41" s="74" t="s">
        <v>180</v>
      </c>
      <c r="H41" s="76" t="s">
        <v>217</v>
      </c>
      <c r="I41" s="76" t="s">
        <v>245</v>
      </c>
      <c r="J41" s="80" t="s">
        <v>200</v>
      </c>
      <c r="K41" s="82" t="s">
        <v>263</v>
      </c>
      <c r="L41" s="82" t="s">
        <v>297</v>
      </c>
      <c r="M41" s="82" t="s">
        <v>322</v>
      </c>
      <c r="N41" s="80" t="s">
        <v>352</v>
      </c>
      <c r="O41" s="3">
        <f t="shared" si="1"/>
        <v>3.8</v>
      </c>
      <c r="P41" s="3">
        <f t="shared" si="2"/>
        <v>0.002</v>
      </c>
      <c r="Q41" s="3">
        <f t="shared" si="3"/>
        <v>0.02</v>
      </c>
      <c r="R41" s="84" t="s">
        <v>265</v>
      </c>
    </row>
    <row r="42" spans="1:18" s="3" customFormat="1" ht="13.5" customHeight="1">
      <c r="A42" s="43"/>
      <c r="B42" s="61">
        <f t="shared" si="0"/>
        <v>33</v>
      </c>
      <c r="C42" s="21">
        <v>1</v>
      </c>
      <c r="D42" s="73" t="s">
        <v>65</v>
      </c>
      <c r="E42" s="75" t="s">
        <v>112</v>
      </c>
      <c r="F42" s="77" t="s">
        <v>145</v>
      </c>
      <c r="G42" s="77" t="s">
        <v>181</v>
      </c>
      <c r="H42" s="75" t="s">
        <v>217</v>
      </c>
      <c r="I42" s="75" t="s">
        <v>246</v>
      </c>
      <c r="J42" s="79" t="s">
        <v>200</v>
      </c>
      <c r="K42" s="81" t="s">
        <v>263</v>
      </c>
      <c r="L42" s="81" t="s">
        <v>296</v>
      </c>
      <c r="M42" s="81" t="s">
        <v>322</v>
      </c>
      <c r="N42" s="79" t="s">
        <v>352</v>
      </c>
      <c r="O42" s="3">
        <f t="shared" si="1"/>
        <v>1.9</v>
      </c>
      <c r="P42" s="3">
        <f t="shared" si="2"/>
        <v>0.062</v>
      </c>
      <c r="Q42" s="3">
        <f t="shared" si="3"/>
        <v>0.01</v>
      </c>
      <c r="R42" s="84" t="s">
        <v>265</v>
      </c>
    </row>
    <row r="43" spans="1:18" s="3" customFormat="1" ht="13.5" customHeight="1">
      <c r="A43" s="43"/>
      <c r="B43" s="62">
        <f t="shared" si="0"/>
        <v>34</v>
      </c>
      <c r="C43" s="22">
        <v>5</v>
      </c>
      <c r="D43" s="74" t="s">
        <v>66</v>
      </c>
      <c r="E43" s="76" t="s">
        <v>113</v>
      </c>
      <c r="F43" s="74" t="s">
        <v>145</v>
      </c>
      <c r="G43" s="74" t="s">
        <v>182</v>
      </c>
      <c r="H43" s="76" t="s">
        <v>217</v>
      </c>
      <c r="I43" s="76" t="s">
        <v>247</v>
      </c>
      <c r="J43" s="80" t="s">
        <v>200</v>
      </c>
      <c r="K43" s="82" t="s">
        <v>263</v>
      </c>
      <c r="L43" s="82" t="s">
        <v>296</v>
      </c>
      <c r="M43" s="82" t="s">
        <v>322</v>
      </c>
      <c r="N43" s="80" t="s">
        <v>352</v>
      </c>
      <c r="O43" s="3">
        <f t="shared" si="1"/>
        <v>9.5</v>
      </c>
      <c r="P43" s="3">
        <f t="shared" si="2"/>
        <v>0.31</v>
      </c>
      <c r="Q43" s="3">
        <f t="shared" si="3"/>
        <v>0.05</v>
      </c>
      <c r="R43" s="84" t="s">
        <v>265</v>
      </c>
    </row>
    <row r="44" spans="1:18" s="3" customFormat="1" ht="13.5" customHeight="1">
      <c r="A44" s="43"/>
      <c r="B44" s="61">
        <f t="shared" si="0"/>
        <v>35</v>
      </c>
      <c r="C44" s="21">
        <v>2</v>
      </c>
      <c r="D44" s="73" t="s">
        <v>67</v>
      </c>
      <c r="E44" s="75" t="s">
        <v>114</v>
      </c>
      <c r="F44" s="77" t="s">
        <v>145</v>
      </c>
      <c r="G44" s="77" t="s">
        <v>183</v>
      </c>
      <c r="H44" s="75" t="s">
        <v>217</v>
      </c>
      <c r="I44" s="75" t="s">
        <v>248</v>
      </c>
      <c r="J44" s="79" t="s">
        <v>200</v>
      </c>
      <c r="K44" s="81" t="s">
        <v>263</v>
      </c>
      <c r="L44" s="81" t="s">
        <v>297</v>
      </c>
      <c r="M44" s="81" t="s">
        <v>322</v>
      </c>
      <c r="N44" s="79" t="s">
        <v>353</v>
      </c>
      <c r="O44" s="3">
        <f t="shared" si="1"/>
        <v>3.8</v>
      </c>
      <c r="P44" s="3">
        <f t="shared" si="2"/>
        <v>0.002</v>
      </c>
      <c r="Q44" s="3">
        <f t="shared" si="3"/>
        <v>0.02</v>
      </c>
      <c r="R44" s="84" t="s">
        <v>265</v>
      </c>
    </row>
    <row r="45" spans="1:18" s="3" customFormat="1" ht="13.5" customHeight="1">
      <c r="A45" s="43"/>
      <c r="B45" s="62">
        <f t="shared" si="0"/>
        <v>36</v>
      </c>
      <c r="C45" s="22">
        <v>3</v>
      </c>
      <c r="D45" s="74" t="s">
        <v>68</v>
      </c>
      <c r="E45" s="76" t="s">
        <v>115</v>
      </c>
      <c r="F45" s="74" t="s">
        <v>145</v>
      </c>
      <c r="G45" s="74" t="s">
        <v>184</v>
      </c>
      <c r="H45" s="76" t="s">
        <v>217</v>
      </c>
      <c r="I45" s="76" t="s">
        <v>249</v>
      </c>
      <c r="J45" s="80" t="s">
        <v>200</v>
      </c>
      <c r="K45" s="82" t="s">
        <v>263</v>
      </c>
      <c r="L45" s="82" t="s">
        <v>265</v>
      </c>
      <c r="M45" s="82" t="s">
        <v>322</v>
      </c>
      <c r="N45" s="80" t="s">
        <v>352</v>
      </c>
      <c r="O45" s="3">
        <f t="shared" si="1"/>
        <v>5.699999999999999</v>
      </c>
      <c r="P45" s="3">
        <f t="shared" si="2"/>
        <v>0</v>
      </c>
      <c r="Q45" s="3">
        <f t="shared" si="3"/>
        <v>0.03</v>
      </c>
      <c r="R45" s="84" t="s">
        <v>265</v>
      </c>
    </row>
    <row r="46" spans="1:18" s="3" customFormat="1" ht="13.5" customHeight="1">
      <c r="A46" s="43"/>
      <c r="B46" s="61">
        <f t="shared" si="0"/>
        <v>37</v>
      </c>
      <c r="C46" s="21">
        <v>1</v>
      </c>
      <c r="D46" s="73" t="s">
        <v>69</v>
      </c>
      <c r="E46" s="75" t="s">
        <v>116</v>
      </c>
      <c r="F46" s="77" t="s">
        <v>145</v>
      </c>
      <c r="G46" s="77" t="s">
        <v>185</v>
      </c>
      <c r="H46" s="75" t="s">
        <v>217</v>
      </c>
      <c r="I46" s="75" t="s">
        <v>250</v>
      </c>
      <c r="J46" s="79" t="s">
        <v>200</v>
      </c>
      <c r="K46" s="81" t="s">
        <v>263</v>
      </c>
      <c r="L46" s="81" t="s">
        <v>265</v>
      </c>
      <c r="M46" s="81" t="s">
        <v>322</v>
      </c>
      <c r="N46" s="79" t="s">
        <v>352</v>
      </c>
      <c r="O46" s="3">
        <f t="shared" si="1"/>
        <v>1.9</v>
      </c>
      <c r="P46" s="3">
        <f t="shared" si="2"/>
        <v>0</v>
      </c>
      <c r="Q46" s="3">
        <f t="shared" si="3"/>
        <v>0.01</v>
      </c>
      <c r="R46" s="84" t="s">
        <v>265</v>
      </c>
    </row>
    <row r="47" spans="1:18" s="3" customFormat="1" ht="13.5" customHeight="1">
      <c r="A47" s="43"/>
      <c r="B47" s="62">
        <f t="shared" si="0"/>
        <v>38</v>
      </c>
      <c r="C47" s="22">
        <v>4</v>
      </c>
      <c r="D47" s="74" t="s">
        <v>70</v>
      </c>
      <c r="E47" s="76" t="s">
        <v>117</v>
      </c>
      <c r="F47" s="74" t="s">
        <v>145</v>
      </c>
      <c r="G47" s="74" t="s">
        <v>186</v>
      </c>
      <c r="H47" s="76" t="s">
        <v>217</v>
      </c>
      <c r="I47" s="76" t="s">
        <v>251</v>
      </c>
      <c r="J47" s="80" t="s">
        <v>200</v>
      </c>
      <c r="K47" s="82" t="s">
        <v>263</v>
      </c>
      <c r="L47" s="82" t="s">
        <v>296</v>
      </c>
      <c r="M47" s="82" t="s">
        <v>322</v>
      </c>
      <c r="N47" s="80" t="s">
        <v>352</v>
      </c>
      <c r="O47" s="3">
        <f t="shared" si="1"/>
        <v>7.6</v>
      </c>
      <c r="P47" s="3">
        <f t="shared" si="2"/>
        <v>0.248</v>
      </c>
      <c r="Q47" s="3">
        <f t="shared" si="3"/>
        <v>0.04</v>
      </c>
      <c r="R47" s="84" t="s">
        <v>265</v>
      </c>
    </row>
    <row r="48" spans="1:18" s="3" customFormat="1" ht="13.5" customHeight="1">
      <c r="A48" s="43"/>
      <c r="B48" s="61">
        <f t="shared" si="0"/>
        <v>39</v>
      </c>
      <c r="C48" s="21">
        <v>7</v>
      </c>
      <c r="D48" s="73" t="s">
        <v>71</v>
      </c>
      <c r="E48" s="75" t="s">
        <v>118</v>
      </c>
      <c r="F48" s="77" t="s">
        <v>145</v>
      </c>
      <c r="G48" s="77" t="s">
        <v>187</v>
      </c>
      <c r="H48" s="75" t="s">
        <v>217</v>
      </c>
      <c r="I48" s="75" t="s">
        <v>252</v>
      </c>
      <c r="J48" s="79" t="s">
        <v>200</v>
      </c>
      <c r="K48" s="81" t="s">
        <v>263</v>
      </c>
      <c r="L48" s="81" t="s">
        <v>296</v>
      </c>
      <c r="M48" s="81" t="s">
        <v>322</v>
      </c>
      <c r="N48" s="79" t="s">
        <v>352</v>
      </c>
      <c r="O48" s="3">
        <f t="shared" si="1"/>
        <v>13.299999999999999</v>
      </c>
      <c r="P48" s="3">
        <f t="shared" si="2"/>
        <v>0.434</v>
      </c>
      <c r="Q48" s="3">
        <f t="shared" si="3"/>
        <v>0.07</v>
      </c>
      <c r="R48" s="84" t="s">
        <v>265</v>
      </c>
    </row>
    <row r="49" spans="1:18" s="3" customFormat="1" ht="13.5" customHeight="1">
      <c r="A49" s="43"/>
      <c r="B49" s="62">
        <f t="shared" si="0"/>
        <v>40</v>
      </c>
      <c r="C49" s="22">
        <v>4</v>
      </c>
      <c r="D49" s="74" t="s">
        <v>72</v>
      </c>
      <c r="E49" s="76" t="s">
        <v>119</v>
      </c>
      <c r="F49" s="74" t="s">
        <v>145</v>
      </c>
      <c r="G49" s="74" t="s">
        <v>188</v>
      </c>
      <c r="H49" s="76" t="s">
        <v>217</v>
      </c>
      <c r="I49" s="76" t="s">
        <v>253</v>
      </c>
      <c r="J49" s="80" t="s">
        <v>200</v>
      </c>
      <c r="K49" s="82" t="s">
        <v>263</v>
      </c>
      <c r="L49" s="82" t="s">
        <v>265</v>
      </c>
      <c r="M49" s="82" t="s">
        <v>322</v>
      </c>
      <c r="N49" s="80" t="s">
        <v>352</v>
      </c>
      <c r="O49" s="3">
        <f t="shared" si="1"/>
        <v>7.6</v>
      </c>
      <c r="P49" s="3">
        <f t="shared" si="2"/>
        <v>0</v>
      </c>
      <c r="Q49" s="3">
        <f t="shared" si="3"/>
        <v>0.04</v>
      </c>
      <c r="R49" s="84" t="s">
        <v>265</v>
      </c>
    </row>
    <row r="50" spans="1:18" s="3" customFormat="1" ht="13.5" customHeight="1">
      <c r="A50" s="43"/>
      <c r="B50" s="61">
        <f t="shared" si="0"/>
        <v>41</v>
      </c>
      <c r="C50" s="21">
        <v>1</v>
      </c>
      <c r="D50" s="73" t="s">
        <v>73</v>
      </c>
      <c r="E50" s="75" t="s">
        <v>120</v>
      </c>
      <c r="F50" s="77" t="s">
        <v>146</v>
      </c>
      <c r="G50" s="77" t="s">
        <v>189</v>
      </c>
      <c r="H50" s="75" t="s">
        <v>218</v>
      </c>
      <c r="I50" s="75" t="s">
        <v>254</v>
      </c>
      <c r="J50" s="79" t="s">
        <v>200</v>
      </c>
      <c r="K50" s="81" t="s">
        <v>281</v>
      </c>
      <c r="L50" s="81" t="s">
        <v>297</v>
      </c>
      <c r="M50" s="81" t="s">
        <v>323</v>
      </c>
      <c r="N50" s="79" t="s">
        <v>354</v>
      </c>
      <c r="O50" s="3">
        <f t="shared" si="1"/>
        <v>5.12</v>
      </c>
      <c r="P50" s="3">
        <f t="shared" si="2"/>
        <v>0.001</v>
      </c>
      <c r="Q50" s="3">
        <f t="shared" si="3"/>
        <v>0.14</v>
      </c>
      <c r="R50" s="84" t="s">
        <v>265</v>
      </c>
    </row>
    <row r="51" spans="1:18" s="3" customFormat="1" ht="13.5" customHeight="1">
      <c r="A51" s="43"/>
      <c r="B51" s="62">
        <f t="shared" si="0"/>
        <v>42</v>
      </c>
      <c r="C51" s="22">
        <v>1</v>
      </c>
      <c r="D51" s="74" t="s">
        <v>74</v>
      </c>
      <c r="E51" s="76" t="s">
        <v>121</v>
      </c>
      <c r="F51" s="74" t="s">
        <v>147</v>
      </c>
      <c r="G51" s="74" t="s">
        <v>190</v>
      </c>
      <c r="H51" s="76" t="s">
        <v>121</v>
      </c>
      <c r="I51" s="76" t="s">
        <v>255</v>
      </c>
      <c r="J51" s="80" t="s">
        <v>200</v>
      </c>
      <c r="K51" s="82" t="s">
        <v>282</v>
      </c>
      <c r="L51" s="82" t="s">
        <v>265</v>
      </c>
      <c r="M51" s="82" t="s">
        <v>324</v>
      </c>
      <c r="N51" s="80" t="s">
        <v>355</v>
      </c>
      <c r="O51" s="3">
        <f t="shared" si="1"/>
        <v>36</v>
      </c>
      <c r="P51" s="3">
        <f t="shared" si="2"/>
        <v>0</v>
      </c>
      <c r="Q51" s="3">
        <f t="shared" si="3"/>
        <v>0.65</v>
      </c>
      <c r="R51" s="84" t="s">
        <v>265</v>
      </c>
    </row>
    <row r="52" spans="1:18" s="3" customFormat="1" ht="13.5" customHeight="1">
      <c r="A52" s="43"/>
      <c r="B52" s="61">
        <f t="shared" si="0"/>
        <v>43</v>
      </c>
      <c r="C52" s="21">
        <v>1</v>
      </c>
      <c r="D52" s="73" t="s">
        <v>75</v>
      </c>
      <c r="E52" s="75" t="s">
        <v>122</v>
      </c>
      <c r="F52" s="77" t="s">
        <v>148</v>
      </c>
      <c r="G52" s="77" t="s">
        <v>191</v>
      </c>
      <c r="H52" s="75" t="s">
        <v>219</v>
      </c>
      <c r="I52" s="75" t="s">
        <v>191</v>
      </c>
      <c r="J52" s="79" t="s">
        <v>200</v>
      </c>
      <c r="K52" s="81" t="s">
        <v>283</v>
      </c>
      <c r="L52" s="81" t="s">
        <v>298</v>
      </c>
      <c r="M52" s="81" t="s">
        <v>325</v>
      </c>
      <c r="N52" s="79" t="s">
        <v>356</v>
      </c>
      <c r="O52" s="3">
        <f t="shared" si="1"/>
        <v>729</v>
      </c>
      <c r="P52" s="3">
        <f t="shared" si="2"/>
        <v>6</v>
      </c>
      <c r="Q52" s="3">
        <f t="shared" si="3"/>
        <v>146.36</v>
      </c>
      <c r="R52" s="84" t="s">
        <v>265</v>
      </c>
    </row>
    <row r="53" spans="1:18" s="3" customFormat="1" ht="13.5" customHeight="1">
      <c r="A53" s="43"/>
      <c r="B53" s="62">
        <f t="shared" si="0"/>
        <v>44</v>
      </c>
      <c r="C53" s="22">
        <v>2</v>
      </c>
      <c r="D53" s="74" t="s">
        <v>76</v>
      </c>
      <c r="E53" s="76" t="s">
        <v>123</v>
      </c>
      <c r="F53" s="74" t="s">
        <v>149</v>
      </c>
      <c r="G53" s="74" t="s">
        <v>192</v>
      </c>
      <c r="H53" s="76" t="s">
        <v>220</v>
      </c>
      <c r="I53" s="76" t="s">
        <v>192</v>
      </c>
      <c r="J53" s="80" t="s">
        <v>200</v>
      </c>
      <c r="K53" s="82" t="s">
        <v>280</v>
      </c>
      <c r="L53" s="82" t="s">
        <v>265</v>
      </c>
      <c r="M53" s="82" t="s">
        <v>326</v>
      </c>
      <c r="N53" s="80" t="s">
        <v>357</v>
      </c>
      <c r="O53" s="3">
        <f t="shared" si="1"/>
        <v>8</v>
      </c>
      <c r="P53" s="3">
        <f t="shared" si="2"/>
        <v>0</v>
      </c>
      <c r="Q53" s="3">
        <f t="shared" si="3"/>
        <v>1.5</v>
      </c>
      <c r="R53" s="84" t="s">
        <v>265</v>
      </c>
    </row>
    <row r="54" spans="1:18" s="3" customFormat="1" ht="13.5" customHeight="1">
      <c r="A54" s="43"/>
      <c r="B54" s="61">
        <f t="shared" si="0"/>
        <v>45</v>
      </c>
      <c r="C54" s="21">
        <v>1</v>
      </c>
      <c r="D54" s="73" t="s">
        <v>77</v>
      </c>
      <c r="E54" s="75" t="s">
        <v>124</v>
      </c>
      <c r="F54" s="77" t="s">
        <v>150</v>
      </c>
      <c r="G54" s="77" t="s">
        <v>193</v>
      </c>
      <c r="H54" s="75" t="s">
        <v>221</v>
      </c>
      <c r="I54" s="75" t="s">
        <v>256</v>
      </c>
      <c r="J54" s="79" t="s">
        <v>200</v>
      </c>
      <c r="K54" s="81" t="s">
        <v>284</v>
      </c>
      <c r="L54" s="81" t="s">
        <v>299</v>
      </c>
      <c r="M54" s="81" t="s">
        <v>327</v>
      </c>
      <c r="N54" s="79" t="s">
        <v>358</v>
      </c>
      <c r="O54" s="3">
        <f t="shared" si="1"/>
        <v>56</v>
      </c>
      <c r="P54" s="3">
        <f t="shared" si="2"/>
        <v>0.066</v>
      </c>
      <c r="Q54" s="3">
        <f t="shared" si="3"/>
        <v>3.2</v>
      </c>
      <c r="R54" s="84" t="s">
        <v>265</v>
      </c>
    </row>
    <row r="55" spans="1:18" s="3" customFormat="1" ht="13.5" customHeight="1">
      <c r="A55" s="43"/>
      <c r="B55" s="62">
        <f t="shared" si="0"/>
        <v>46</v>
      </c>
      <c r="C55" s="22">
        <v>1</v>
      </c>
      <c r="D55" s="74" t="s">
        <v>78</v>
      </c>
      <c r="E55" s="76" t="s">
        <v>125</v>
      </c>
      <c r="F55" s="74" t="s">
        <v>151</v>
      </c>
      <c r="G55" s="74" t="s">
        <v>194</v>
      </c>
      <c r="H55" s="76" t="s">
        <v>222</v>
      </c>
      <c r="I55" s="76" t="s">
        <v>257</v>
      </c>
      <c r="J55" s="80" t="s">
        <v>200</v>
      </c>
      <c r="K55" s="82" t="s">
        <v>285</v>
      </c>
      <c r="L55" s="82" t="s">
        <v>300</v>
      </c>
      <c r="M55" s="82" t="s">
        <v>328</v>
      </c>
      <c r="N55" s="80" t="s">
        <v>359</v>
      </c>
      <c r="O55" s="3">
        <f t="shared" si="1"/>
        <v>35</v>
      </c>
      <c r="P55" s="3">
        <f t="shared" si="2"/>
        <v>0.15</v>
      </c>
      <c r="Q55" s="3">
        <f t="shared" si="3"/>
        <v>2.5</v>
      </c>
      <c r="R55" s="84" t="s">
        <v>265</v>
      </c>
    </row>
    <row r="56" spans="1:17" ht="12.75">
      <c r="A56" s="43"/>
      <c r="B56" s="89" t="s">
        <v>18</v>
      </c>
      <c r="C56" s="90"/>
      <c r="D56" s="15"/>
      <c r="E56" s="27"/>
      <c r="F56" s="41" t="s">
        <v>19</v>
      </c>
      <c r="G56" s="42"/>
      <c r="H56" s="42"/>
      <c r="I56" s="35"/>
      <c r="J56" s="40"/>
      <c r="K56" s="63"/>
      <c r="L56" s="63"/>
      <c r="M56" s="63"/>
      <c r="N56" s="40"/>
      <c r="O56" s="1">
        <f>SUM(O10:O55)</f>
        <v>6664.482</v>
      </c>
      <c r="P56" s="1">
        <f>SUM(P10:P55)</f>
        <v>11.0135</v>
      </c>
      <c r="Q56" s="88">
        <f>SUM(Q10:Q55)</f>
        <v>1838.4740000000004</v>
      </c>
    </row>
    <row r="57" spans="1:14" ht="12.75">
      <c r="A57" s="43"/>
      <c r="B57" s="4"/>
      <c r="C57" s="23"/>
      <c r="D57" s="16"/>
      <c r="E57" s="28"/>
      <c r="F57" s="31"/>
      <c r="G57" s="33"/>
      <c r="H57" s="33"/>
      <c r="J57" s="39"/>
      <c r="K57" s="39"/>
      <c r="L57" s="39"/>
      <c r="M57" s="39"/>
      <c r="N57" s="39"/>
    </row>
    <row r="58" spans="1:14" ht="12.75">
      <c r="A58" s="43"/>
      <c r="B58" s="4"/>
      <c r="C58" s="23"/>
      <c r="D58" s="16"/>
      <c r="E58" s="29"/>
      <c r="F58" s="16"/>
      <c r="G58" s="23"/>
      <c r="H58" s="23"/>
      <c r="J58" s="39"/>
      <c r="K58" s="39"/>
      <c r="L58" s="39"/>
      <c r="M58" s="39"/>
      <c r="N58" s="39"/>
    </row>
    <row r="59" spans="1:14" ht="12.75">
      <c r="A59" s="43"/>
      <c r="B59" s="4"/>
      <c r="C59" s="23"/>
      <c r="D59" s="16"/>
      <c r="E59" s="29"/>
      <c r="F59" s="16"/>
      <c r="G59" s="23"/>
      <c r="H59" s="23"/>
      <c r="J59" s="39"/>
      <c r="K59" s="39"/>
      <c r="L59" s="39"/>
      <c r="M59" s="39"/>
      <c r="N59" s="39"/>
    </row>
    <row r="60" spans="1:14" ht="13.5" thickBot="1">
      <c r="A60" s="44"/>
      <c r="B60" s="13"/>
      <c r="C60" s="24"/>
      <c r="D60" s="17"/>
      <c r="E60" s="30"/>
      <c r="F60" s="17"/>
      <c r="G60" s="24"/>
      <c r="H60" s="24"/>
      <c r="I60" s="36"/>
      <c r="J60" s="37"/>
      <c r="K60" s="37"/>
      <c r="L60" s="37"/>
      <c r="M60" s="37"/>
      <c r="N60" s="37"/>
    </row>
  </sheetData>
  <sheetProtection/>
  <mergeCells count="2">
    <mergeCell ref="B56:C56"/>
    <mergeCell ref="B2:E2"/>
  </mergeCells>
  <printOptions/>
  <pageMargins left="0.46" right="0.36" top="0.58" bottom="1" header="0.5" footer="0.5"/>
  <pageSetup fitToHeight="1" fitToWidth="1" horizontalDpi="200" verticalDpi="200" orientation="landscape" paperSize="9" scale="70" r:id="rId2"/>
  <headerFooter alignWithMargins="0">
    <oddFooter>&amp;L&amp;"Arial,Bold"Avnet Design Services&amp;C&amp;D&amp;RPage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8.00390625" style="0" bestFit="1" customWidth="1"/>
    <col min="2" max="2" width="110.57421875" style="0" customWidth="1"/>
  </cols>
  <sheetData>
    <row r="1" spans="1:2" ht="12.75">
      <c r="A1" s="12" t="s">
        <v>0</v>
      </c>
      <c r="B1" s="85" t="s">
        <v>361</v>
      </c>
    </row>
    <row r="2" spans="1:2" ht="12.75">
      <c r="A2" s="11" t="s">
        <v>1</v>
      </c>
      <c r="B2" s="86" t="s">
        <v>26</v>
      </c>
    </row>
    <row r="3" spans="1:2" ht="12.75">
      <c r="A3" s="12" t="s">
        <v>2</v>
      </c>
      <c r="B3" s="87" t="s">
        <v>27</v>
      </c>
    </row>
    <row r="4" spans="1:2" ht="12.75">
      <c r="A4" s="11" t="s">
        <v>3</v>
      </c>
      <c r="B4" s="86" t="s">
        <v>26</v>
      </c>
    </row>
    <row r="5" spans="1:2" ht="12.75">
      <c r="A5" s="12" t="s">
        <v>4</v>
      </c>
      <c r="B5" s="87" t="s">
        <v>361</v>
      </c>
    </row>
    <row r="6" spans="1:2" ht="12.75">
      <c r="A6" s="11" t="s">
        <v>5</v>
      </c>
      <c r="B6" s="86" t="s">
        <v>30</v>
      </c>
    </row>
    <row r="7" spans="1:2" ht="12.75">
      <c r="A7" s="12" t="s">
        <v>6</v>
      </c>
      <c r="B7" s="87" t="s">
        <v>362</v>
      </c>
    </row>
    <row r="8" spans="1:2" ht="12.75">
      <c r="A8" s="11" t="s">
        <v>7</v>
      </c>
      <c r="B8" s="86" t="s">
        <v>29</v>
      </c>
    </row>
    <row r="9" spans="1:2" ht="12.75">
      <c r="A9" s="12" t="s">
        <v>8</v>
      </c>
      <c r="B9" s="87" t="s">
        <v>28</v>
      </c>
    </row>
    <row r="10" spans="1:2" ht="12.75">
      <c r="A10" s="11" t="s">
        <v>9</v>
      </c>
      <c r="B10" s="86" t="s">
        <v>363</v>
      </c>
    </row>
    <row r="11" spans="1:2" ht="12.75">
      <c r="A11" s="12" t="s">
        <v>10</v>
      </c>
      <c r="B11" s="87" t="s">
        <v>364</v>
      </c>
    </row>
    <row r="12" spans="1:2" ht="12.75">
      <c r="A12" s="11" t="s">
        <v>11</v>
      </c>
      <c r="B12" s="86" t="s">
        <v>365</v>
      </c>
    </row>
    <row r="13" spans="1:2" ht="12.75">
      <c r="A13" s="12" t="s">
        <v>12</v>
      </c>
      <c r="B13" s="87" t="s">
        <v>366</v>
      </c>
    </row>
    <row r="14" spans="1:2" ht="12.75">
      <c r="A14" s="11" t="s">
        <v>13</v>
      </c>
      <c r="B14" s="86" t="s">
        <v>364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Avnet,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bhart</dc:creator>
  <cp:keywords/>
  <dc:description/>
  <cp:lastModifiedBy>eepplab</cp:lastModifiedBy>
  <cp:lastPrinted>2009-06-19T18:26:20Z</cp:lastPrinted>
  <dcterms:created xsi:type="dcterms:W3CDTF">2002-11-05T15:28:02Z</dcterms:created>
  <dcterms:modified xsi:type="dcterms:W3CDTF">2014-05-28T18:01:38Z</dcterms:modified>
  <cp:category/>
  <cp:version/>
  <cp:contentType/>
  <cp:contentStatus/>
</cp:coreProperties>
</file>