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155" windowHeight="10425"/>
  </bookViews>
  <sheets>
    <sheet name="BOM_36_BOARDS" sheetId="2" r:id="rId1"/>
    <sheet name="version_1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6" i="2"/>
  <c r="K17" i="2"/>
  <c r="K18" i="2"/>
  <c r="K19" i="2"/>
  <c r="K20" i="2"/>
  <c r="K21" i="2"/>
  <c r="K22" i="2"/>
  <c r="K23" i="2"/>
  <c r="K24" i="2"/>
  <c r="K5" i="2"/>
  <c r="K6" i="2"/>
  <c r="K7" i="2"/>
  <c r="K8" i="2"/>
  <c r="K9" i="2"/>
  <c r="H24" i="2"/>
  <c r="J4" i="2"/>
  <c r="K3" i="2"/>
  <c r="H17" i="2"/>
  <c r="J17" i="2" s="1"/>
  <c r="H16" i="2"/>
  <c r="H12" i="2"/>
  <c r="J25" i="2"/>
  <c r="J5" i="2"/>
  <c r="J6" i="2"/>
  <c r="J7" i="2"/>
  <c r="J8" i="2"/>
  <c r="J9" i="2"/>
  <c r="J10" i="2"/>
  <c r="J11" i="2"/>
  <c r="J12" i="2"/>
  <c r="J13" i="2"/>
  <c r="J14" i="2"/>
  <c r="J16" i="2"/>
  <c r="J18" i="2"/>
  <c r="J19" i="2"/>
  <c r="J20" i="2"/>
  <c r="J21" i="2"/>
  <c r="J22" i="2"/>
  <c r="J23" i="2"/>
  <c r="J24" i="2"/>
  <c r="J3" i="2"/>
  <c r="I4" i="2"/>
  <c r="I5" i="2"/>
  <c r="I6" i="2"/>
  <c r="I7" i="2"/>
  <c r="I8" i="2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3" i="2"/>
</calcChain>
</file>

<file path=xl/sharedStrings.xml><?xml version="1.0" encoding="utf-8"?>
<sst xmlns="http://schemas.openxmlformats.org/spreadsheetml/2006/main" count="239" uniqueCount="178">
  <si>
    <t>Description</t>
  </si>
  <si>
    <t>part number</t>
  </si>
  <si>
    <t>manufacturer</t>
  </si>
  <si>
    <t>Transient Voltage suppressor</t>
  </si>
  <si>
    <t>NUP4114UPXV6T1G</t>
  </si>
  <si>
    <t>On Semiconductors</t>
  </si>
  <si>
    <t>0.5 mm</t>
  </si>
  <si>
    <t>1.27 mm</t>
  </si>
  <si>
    <t>64 Channel ASIC for interfacing MM</t>
  </si>
  <si>
    <t>BNL</t>
  </si>
  <si>
    <t>6 mm</t>
  </si>
  <si>
    <t>Panasonic</t>
  </si>
  <si>
    <t>VMM1</t>
  </si>
  <si>
    <t>ERJ-1GEF24R9C</t>
  </si>
  <si>
    <t>SURFACE MOUNT RESISTOR, 0201 CASE, .05 W</t>
  </si>
  <si>
    <t>Value</t>
  </si>
  <si>
    <t>ECJ-ZEB0J104K</t>
  </si>
  <si>
    <t>6.3 V</t>
  </si>
  <si>
    <t>Surface Mount Capacitor - 0201</t>
  </si>
  <si>
    <t>TE Connectivity</t>
  </si>
  <si>
    <t>4.14mm</t>
  </si>
  <si>
    <t>Lemo PCB Connector</t>
  </si>
  <si>
    <t>Surface Mount Fuse in holder</t>
  </si>
  <si>
    <t>Littelfuse</t>
  </si>
  <si>
    <t>1 amp</t>
  </si>
  <si>
    <t>CAPACITOR, SURFACE MOUNT, 0402 size</t>
  </si>
  <si>
    <t>TDK</t>
  </si>
  <si>
    <t>C1005X5R1A104K</t>
  </si>
  <si>
    <t>6.3V</t>
  </si>
  <si>
    <t>.1 uf</t>
  </si>
  <si>
    <t>T491D157M010ZT</t>
  </si>
  <si>
    <t>Kemet</t>
  </si>
  <si>
    <t>150 uF</t>
  </si>
  <si>
    <t>10V</t>
  </si>
  <si>
    <t>SURFACE MOUNT RESISTOR, 0402 CASE, .05 W</t>
  </si>
  <si>
    <t>ERJ-2RKF1000</t>
  </si>
  <si>
    <t>120k</t>
  </si>
  <si>
    <t>10 pf</t>
  </si>
  <si>
    <t>Linear Technology</t>
  </si>
  <si>
    <t>Low Dropout Adjustable Voltage Regulator</t>
  </si>
  <si>
    <t>LT3080EST</t>
  </si>
  <si>
    <t>T491B227M004AT</t>
  </si>
  <si>
    <t>220uF</t>
  </si>
  <si>
    <t>4V</t>
  </si>
  <si>
    <t>Surface Mount Ferrite Bead</t>
  </si>
  <si>
    <t>EXC-3BB221H</t>
  </si>
  <si>
    <t>ERJ-2RKF1001X</t>
  </si>
  <si>
    <t>1K</t>
  </si>
  <si>
    <t>U1</t>
  </si>
  <si>
    <t>J3</t>
  </si>
  <si>
    <t>J2</t>
  </si>
  <si>
    <t>J7</t>
  </si>
  <si>
    <t>40 pin, .050" header</t>
  </si>
  <si>
    <t>104655-5</t>
  </si>
  <si>
    <t>20 pin, .050" header</t>
  </si>
  <si>
    <t>104655-3</t>
  </si>
  <si>
    <t>4.14 mm</t>
  </si>
  <si>
    <t>J1</t>
  </si>
  <si>
    <t>J4, J5, J6</t>
  </si>
  <si>
    <t>F1</t>
  </si>
  <si>
    <t>U4, U5</t>
  </si>
  <si>
    <t>L7,L8, L9, L10</t>
  </si>
  <si>
    <t>C1, C2</t>
  </si>
  <si>
    <t>C3, C4</t>
  </si>
  <si>
    <t>C28, C29</t>
  </si>
  <si>
    <t>.1 uF</t>
  </si>
  <si>
    <t>C30-C45</t>
  </si>
  <si>
    <t>C5-C27</t>
  </si>
  <si>
    <t xml:space="preserve">R1-R128 </t>
  </si>
  <si>
    <t>R129, R130</t>
  </si>
  <si>
    <t>R138, R139</t>
  </si>
  <si>
    <t>D1-D16</t>
  </si>
  <si>
    <t xml:space="preserve"> height</t>
  </si>
  <si>
    <t>V</t>
  </si>
  <si>
    <t>tol.</t>
  </si>
  <si>
    <t>#</t>
  </si>
  <si>
    <t>I</t>
  </si>
  <si>
    <t>220@100M</t>
  </si>
  <si>
    <t>Surface Mounted Tantalum Capacitor, 2917</t>
  </si>
  <si>
    <t>Surface Mounted Tantalum Capacitor, 1411</t>
  </si>
  <si>
    <t>L2</t>
  </si>
  <si>
    <t>BLM21PG221SN1D</t>
  </si>
  <si>
    <t>Murata</t>
  </si>
  <si>
    <t>MCP1826S-1202E/DB</t>
  </si>
  <si>
    <t>Microchip Technology</t>
  </si>
  <si>
    <t>IC LDO REG 1A 1.2V SOT223-3</t>
  </si>
  <si>
    <t>1A</t>
  </si>
  <si>
    <t>1.2V</t>
  </si>
  <si>
    <t>2.3 ~ 6V</t>
  </si>
  <si>
    <t>U2, U3</t>
  </si>
  <si>
    <t>ERJ-6GEY0R00V</t>
  </si>
  <si>
    <t>Panasonic ECG</t>
  </si>
  <si>
    <t>0805  Resistor 1/8W Thick Film</t>
  </si>
  <si>
    <t>150 V</t>
  </si>
  <si>
    <t>R129-137, 140-144</t>
  </si>
  <si>
    <t>???</t>
  </si>
  <si>
    <t>220@ 100Mhz</t>
  </si>
  <si>
    <t>In stock</t>
  </si>
  <si>
    <t>&gt;2</t>
  </si>
  <si>
    <t>2?</t>
  </si>
  <si>
    <t>&gt;1</t>
  </si>
  <si>
    <t>to order</t>
  </si>
  <si>
    <t>&gt;16</t>
  </si>
  <si>
    <t>&gt;23</t>
  </si>
  <si>
    <t>description</t>
  </si>
  <si>
    <t>http://search.digikey.com/us/en/products/104655-3/A3107-ND/134449</t>
  </si>
  <si>
    <t>http://search.digikey.com/us/en/products/5-104655-5/A99312-ND/1920166</t>
  </si>
  <si>
    <t>Part</t>
  </si>
  <si>
    <t>.2A</t>
  </si>
  <si>
    <t>?</t>
  </si>
  <si>
    <t>yes</t>
  </si>
  <si>
    <t>http://www.hirose.co.jp/cataloge_hp/e57220088.pdf</t>
  </si>
  <si>
    <t>CONN HEADER STR 60POS 1.27MM SMD</t>
  </si>
  <si>
    <t>FX2-60P-1.27SV(71)</t>
  </si>
  <si>
    <t>.5A</t>
  </si>
  <si>
    <t>300V</t>
  </si>
  <si>
    <t>Board to Board Connector Socket</t>
  </si>
  <si>
    <t>http://pewa.panasonic.com/assets/pcsd/catalog/p5k-catalog.pdf</t>
  </si>
  <si>
    <t>AXK5SA3277</t>
  </si>
  <si>
    <t>Lemo/Kings</t>
  </si>
  <si>
    <t>http://ww1.microchip.com/downloads/en/DeviceDoc/22057a.pdf</t>
  </si>
  <si>
    <t>Item</t>
  </si>
  <si>
    <t>Qty</t>
  </si>
  <si>
    <t>Ref</t>
  </si>
  <si>
    <t>Manufacturer</t>
  </si>
  <si>
    <t>Part Number</t>
  </si>
  <si>
    <t xml:space="preserve">Description </t>
  </si>
  <si>
    <t>Hirose</t>
  </si>
  <si>
    <t>MH1-4</t>
  </si>
  <si>
    <t>R129,135,138-9,142-3</t>
  </si>
  <si>
    <t>Resistor 0201 Thick Film</t>
  </si>
  <si>
    <t>CORRECTED</t>
  </si>
  <si>
    <t>NOT IN YET</t>
  </si>
  <si>
    <t>Molex</t>
  </si>
  <si>
    <t>ON Semiconductors</t>
  </si>
  <si>
    <t>50 Ohm</t>
  </si>
  <si>
    <t>1000pF</t>
  </si>
  <si>
    <t>0.01 uF</t>
  </si>
  <si>
    <t>0.1 uF</t>
  </si>
  <si>
    <t>100 uF</t>
  </si>
  <si>
    <t>220 uF</t>
  </si>
  <si>
    <t>220@100Mhz</t>
  </si>
  <si>
    <t>4A</t>
  </si>
  <si>
    <t>10.0M</t>
  </si>
  <si>
    <t>J8-11</t>
  </si>
  <si>
    <t>L1-3</t>
  </si>
  <si>
    <t>J4-6</t>
  </si>
  <si>
    <t>D1-16</t>
  </si>
  <si>
    <t>U2-4</t>
  </si>
  <si>
    <t>R1-128</t>
  </si>
  <si>
    <t>R209-272</t>
  </si>
  <si>
    <t>R142-208</t>
  </si>
  <si>
    <t>AXK5SA3277YG</t>
  </si>
  <si>
    <t>C0402C103K4RACTU</t>
  </si>
  <si>
    <t>C1005X7R1E102K</t>
  </si>
  <si>
    <t>A700V107M006ATE015</t>
  </si>
  <si>
    <t>A700V227M002ATE007</t>
  </si>
  <si>
    <t>EPL.00.250.NTN</t>
  </si>
  <si>
    <t>ERJ-1GEF49R9C</t>
  </si>
  <si>
    <t>ERJ-1GEF101C  (?)</t>
  </si>
  <si>
    <t>ERJ-1GEJ106C</t>
  </si>
  <si>
    <t>CONN HEADER 40POS .050 VERT SMD</t>
  </si>
  <si>
    <t>CONN HEADER 20POS .050 VERT SMD</t>
  </si>
  <si>
    <t>0805 Resistor 1/8W Thick Film</t>
  </si>
  <si>
    <t>RES 10M OHM 1/20W 5% 0201 SMD</t>
  </si>
  <si>
    <t>LEMO RECPT RA PCB COAX 50 OHM</t>
  </si>
  <si>
    <t>CAP ALUM 220UF 2V 20% SMD 7m Ohm</t>
  </si>
  <si>
    <t>CAP ALUM 100UF 6.3V 20% SMD 15m Ohm</t>
  </si>
  <si>
    <t>CAP CER 1000PF 25V X7R 0402</t>
  </si>
  <si>
    <t>0402 Ceramic Cap X7R</t>
  </si>
  <si>
    <t>CAP CER .10UF 50V X7R 20% 040</t>
  </si>
  <si>
    <t>CONN JACK MMCX STR PCB</t>
  </si>
  <si>
    <t>CONN SOCKET BRD/BRD .5MM 130POS</t>
  </si>
  <si>
    <t>IN STOCK</t>
  </si>
  <si>
    <t>Bill Of Materials for PCB0236-Mini-MMFE_120502.sch on Thu Jun 14 09:45:16 2012</t>
  </si>
  <si>
    <t># FOR 36</t>
  </si>
  <si>
    <t>NEED</t>
  </si>
  <si>
    <t>BOARDS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</si>
</sst>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_);[Red]\(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9" fontId="0" fillId="3" borderId="4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0" xfId="0" applyFill="1" applyBorder="1"/>
    <xf numFmtId="9" fontId="0" fillId="3" borderId="0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4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5" borderId="4" xfId="0" applyFill="1" applyBorder="1"/>
    <xf numFmtId="0" fontId="0" fillId="5" borderId="1" xfId="0" applyFill="1" applyBorder="1" applyAlignment="1">
      <alignment horizontal="left"/>
    </xf>
    <xf numFmtId="0" fontId="0" fillId="5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9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" xfId="0" applyBorder="1"/>
    <xf numFmtId="0" fontId="0" fillId="0" borderId="4" xfId="0" applyFill="1" applyBorder="1"/>
    <xf numFmtId="0" fontId="0" fillId="6" borderId="4" xfId="0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/>
    <xf numFmtId="0" fontId="2" fillId="0" borderId="0" xfId="0" applyFont="1"/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K15" sqref="K15"/>
    </sheetView>
  </sheetViews>
  <sheetFormatPr defaultRowHeight="15" x14ac:dyDescent="0.25"/>
  <cols>
    <col min="1" max="1" width="5.5703125" customWidth="1"/>
    <col min="2" max="2" width="5.5703125" style="2" customWidth="1"/>
    <col min="3" max="3" width="19.7109375" style="2" customWidth="1"/>
    <col min="4" max="4" width="13.140625" style="2" customWidth="1"/>
    <col min="5" max="5" width="21.42578125" customWidth="1"/>
    <col min="6" max="6" width="21.28515625" customWidth="1"/>
    <col min="7" max="7" width="37.28515625" customWidth="1"/>
    <col min="8" max="8" width="11.42578125" style="3" customWidth="1"/>
    <col min="10" max="10" width="9.7109375" style="2" customWidth="1"/>
    <col min="11" max="11" width="17.7109375" style="2" customWidth="1"/>
  </cols>
  <sheetData>
    <row r="1" spans="1:11" x14ac:dyDescent="0.25">
      <c r="A1" s="75" t="s">
        <v>174</v>
      </c>
      <c r="B1" s="75"/>
      <c r="C1" s="75"/>
      <c r="D1" s="75"/>
      <c r="E1" s="75"/>
      <c r="F1" s="75"/>
    </row>
    <row r="2" spans="1:11" s="2" customFormat="1" x14ac:dyDescent="0.25">
      <c r="A2" s="68" t="s">
        <v>121</v>
      </c>
      <c r="B2" s="68" t="s">
        <v>122</v>
      </c>
      <c r="C2" s="68" t="s">
        <v>123</v>
      </c>
      <c r="D2" s="68" t="s">
        <v>15</v>
      </c>
      <c r="E2" s="68" t="s">
        <v>124</v>
      </c>
      <c r="F2" s="68" t="s">
        <v>125</v>
      </c>
      <c r="G2" s="70" t="s">
        <v>126</v>
      </c>
      <c r="H2" s="61" t="s">
        <v>173</v>
      </c>
      <c r="I2" s="74" t="s">
        <v>175</v>
      </c>
      <c r="J2" s="61" t="s">
        <v>176</v>
      </c>
      <c r="K2" s="61" t="s">
        <v>177</v>
      </c>
    </row>
    <row r="3" spans="1:11" x14ac:dyDescent="0.25">
      <c r="A3" s="61">
        <v>1</v>
      </c>
      <c r="B3" s="61">
        <v>1</v>
      </c>
      <c r="C3" s="61" t="s">
        <v>57</v>
      </c>
      <c r="D3" s="61"/>
      <c r="E3" s="62" t="s">
        <v>11</v>
      </c>
      <c r="F3" s="62" t="s">
        <v>152</v>
      </c>
      <c r="G3" s="71" t="s">
        <v>172</v>
      </c>
      <c r="H3" s="61">
        <v>31</v>
      </c>
      <c r="I3" s="67">
        <f>B3*36</f>
        <v>36</v>
      </c>
      <c r="J3" s="81">
        <f>I3-H3</f>
        <v>5</v>
      </c>
      <c r="K3" s="61">
        <f t="shared" ref="K3:K25" si="0">ROUNDDOWN(H3/B3,0)</f>
        <v>31</v>
      </c>
    </row>
    <row r="4" spans="1:11" x14ac:dyDescent="0.25">
      <c r="A4" s="61">
        <v>2</v>
      </c>
      <c r="B4" s="61">
        <v>1</v>
      </c>
      <c r="C4" s="61" t="s">
        <v>50</v>
      </c>
      <c r="D4" s="61" t="s">
        <v>114</v>
      </c>
      <c r="E4" s="62" t="s">
        <v>127</v>
      </c>
      <c r="F4" s="62" t="s">
        <v>113</v>
      </c>
      <c r="G4" s="72" t="s">
        <v>112</v>
      </c>
      <c r="H4" s="76" t="s">
        <v>132</v>
      </c>
      <c r="I4" s="67">
        <f t="shared" ref="I4:I25" si="1">B4*36</f>
        <v>36</v>
      </c>
      <c r="J4" s="81">
        <f>I4</f>
        <v>36</v>
      </c>
      <c r="K4" s="61">
        <v>0</v>
      </c>
    </row>
    <row r="5" spans="1:11" x14ac:dyDescent="0.25">
      <c r="A5" s="61">
        <v>3</v>
      </c>
      <c r="B5" s="61">
        <v>4</v>
      </c>
      <c r="C5" s="61" t="s">
        <v>144</v>
      </c>
      <c r="D5" s="61" t="s">
        <v>135</v>
      </c>
      <c r="E5" s="62" t="s">
        <v>133</v>
      </c>
      <c r="F5" s="69">
        <v>734151471</v>
      </c>
      <c r="G5" s="71" t="s">
        <v>171</v>
      </c>
      <c r="H5" s="61">
        <v>88</v>
      </c>
      <c r="I5" s="67">
        <f t="shared" si="1"/>
        <v>144</v>
      </c>
      <c r="J5" s="81">
        <f t="shared" ref="J4:J25" si="2">I5-H5</f>
        <v>56</v>
      </c>
      <c r="K5" s="61">
        <f t="shared" si="0"/>
        <v>22</v>
      </c>
    </row>
    <row r="6" spans="1:11" x14ac:dyDescent="0.25">
      <c r="A6" s="61">
        <v>4</v>
      </c>
      <c r="B6" s="61">
        <v>24</v>
      </c>
      <c r="C6" s="61"/>
      <c r="D6" s="61" t="s">
        <v>138</v>
      </c>
      <c r="E6" s="62" t="s">
        <v>26</v>
      </c>
      <c r="F6" s="62" t="s">
        <v>27</v>
      </c>
      <c r="G6" s="71" t="s">
        <v>25</v>
      </c>
      <c r="H6" s="61">
        <v>828</v>
      </c>
      <c r="I6" s="67">
        <f t="shared" si="1"/>
        <v>864</v>
      </c>
      <c r="J6" s="81">
        <f t="shared" si="2"/>
        <v>36</v>
      </c>
      <c r="K6" s="61">
        <f t="shared" si="0"/>
        <v>34</v>
      </c>
    </row>
    <row r="7" spans="1:11" x14ac:dyDescent="0.25">
      <c r="A7" s="61">
        <v>5</v>
      </c>
      <c r="B7" s="4">
        <v>16</v>
      </c>
      <c r="C7" s="4"/>
      <c r="D7" s="61" t="s">
        <v>138</v>
      </c>
      <c r="E7" s="6" t="s">
        <v>11</v>
      </c>
      <c r="F7" s="6" t="s">
        <v>16</v>
      </c>
      <c r="G7" s="17" t="s">
        <v>170</v>
      </c>
      <c r="H7" s="61">
        <v>1500</v>
      </c>
      <c r="I7" s="67">
        <f t="shared" si="1"/>
        <v>576</v>
      </c>
      <c r="J7" s="82">
        <f t="shared" si="2"/>
        <v>-924</v>
      </c>
      <c r="K7" s="43">
        <f t="shared" si="0"/>
        <v>93</v>
      </c>
    </row>
    <row r="8" spans="1:11" x14ac:dyDescent="0.25">
      <c r="A8" s="61">
        <v>6</v>
      </c>
      <c r="B8" s="61">
        <v>18</v>
      </c>
      <c r="C8" s="61"/>
      <c r="D8" s="61" t="s">
        <v>137</v>
      </c>
      <c r="E8" s="62" t="s">
        <v>31</v>
      </c>
      <c r="F8" s="62" t="s">
        <v>153</v>
      </c>
      <c r="G8" s="71" t="s">
        <v>169</v>
      </c>
      <c r="H8" s="61">
        <v>900</v>
      </c>
      <c r="I8" s="67">
        <f t="shared" si="1"/>
        <v>648</v>
      </c>
      <c r="J8" s="82">
        <f t="shared" si="2"/>
        <v>-252</v>
      </c>
      <c r="K8" s="43">
        <f t="shared" si="0"/>
        <v>50</v>
      </c>
    </row>
    <row r="9" spans="1:11" x14ac:dyDescent="0.25">
      <c r="A9" s="61">
        <v>7</v>
      </c>
      <c r="B9" s="61">
        <v>24</v>
      </c>
      <c r="C9" s="61"/>
      <c r="D9" s="61" t="s">
        <v>136</v>
      </c>
      <c r="E9" s="62" t="s">
        <v>26</v>
      </c>
      <c r="F9" s="62" t="s">
        <v>154</v>
      </c>
      <c r="G9" s="71" t="s">
        <v>168</v>
      </c>
      <c r="H9" s="61">
        <v>898</v>
      </c>
      <c r="I9" s="67">
        <f t="shared" si="1"/>
        <v>864</v>
      </c>
      <c r="J9" s="82">
        <f t="shared" si="2"/>
        <v>-34</v>
      </c>
      <c r="K9" s="43">
        <f t="shared" si="0"/>
        <v>37</v>
      </c>
    </row>
    <row r="10" spans="1:11" x14ac:dyDescent="0.25">
      <c r="A10" s="61">
        <v>8</v>
      </c>
      <c r="B10" s="61">
        <v>3</v>
      </c>
      <c r="C10" s="61"/>
      <c r="D10" s="61" t="s">
        <v>139</v>
      </c>
      <c r="E10" s="62" t="s">
        <v>31</v>
      </c>
      <c r="F10" s="62" t="s">
        <v>155</v>
      </c>
      <c r="G10" s="71" t="s">
        <v>167</v>
      </c>
      <c r="H10" s="61">
        <v>90</v>
      </c>
      <c r="I10" s="67">
        <f t="shared" si="1"/>
        <v>108</v>
      </c>
      <c r="J10" s="81">
        <f t="shared" si="2"/>
        <v>18</v>
      </c>
      <c r="K10" s="4">
        <f t="shared" si="0"/>
        <v>30</v>
      </c>
    </row>
    <row r="11" spans="1:11" x14ac:dyDescent="0.25">
      <c r="A11" s="61">
        <v>9</v>
      </c>
      <c r="B11" s="61">
        <v>6</v>
      </c>
      <c r="C11" s="61"/>
      <c r="D11" s="61" t="s">
        <v>140</v>
      </c>
      <c r="E11" s="62" t="s">
        <v>31</v>
      </c>
      <c r="F11" s="62" t="s">
        <v>156</v>
      </c>
      <c r="G11" s="71" t="s">
        <v>166</v>
      </c>
      <c r="H11" s="61">
        <v>230</v>
      </c>
      <c r="I11" s="67">
        <f t="shared" si="1"/>
        <v>216</v>
      </c>
      <c r="J11" s="81">
        <f t="shared" si="2"/>
        <v>-14</v>
      </c>
      <c r="K11" s="43">
        <f t="shared" si="0"/>
        <v>38</v>
      </c>
    </row>
    <row r="12" spans="1:11" x14ac:dyDescent="0.25">
      <c r="A12" s="61">
        <v>10</v>
      </c>
      <c r="B12" s="61">
        <v>3</v>
      </c>
      <c r="C12" s="61" t="s">
        <v>145</v>
      </c>
      <c r="D12" s="62" t="s">
        <v>141</v>
      </c>
      <c r="E12" s="62" t="s">
        <v>82</v>
      </c>
      <c r="F12" s="62" t="s">
        <v>81</v>
      </c>
      <c r="G12" s="71" t="s">
        <v>44</v>
      </c>
      <c r="H12" s="61">
        <f>75+16</f>
        <v>91</v>
      </c>
      <c r="I12" s="67">
        <f t="shared" si="1"/>
        <v>108</v>
      </c>
      <c r="J12" s="81">
        <f t="shared" si="2"/>
        <v>17</v>
      </c>
      <c r="K12" s="4">
        <f t="shared" si="0"/>
        <v>30</v>
      </c>
    </row>
    <row r="13" spans="1:11" x14ac:dyDescent="0.25">
      <c r="A13" s="61">
        <v>11</v>
      </c>
      <c r="B13" s="61">
        <v>1</v>
      </c>
      <c r="C13" s="61" t="s">
        <v>59</v>
      </c>
      <c r="D13" s="61" t="s">
        <v>86</v>
      </c>
      <c r="E13" s="62" t="s">
        <v>23</v>
      </c>
      <c r="F13" s="69">
        <v>154.001</v>
      </c>
      <c r="G13" s="71"/>
      <c r="H13" s="61">
        <v>44</v>
      </c>
      <c r="I13" s="67">
        <f t="shared" si="1"/>
        <v>36</v>
      </c>
      <c r="J13" s="81">
        <f t="shared" si="2"/>
        <v>-8</v>
      </c>
      <c r="K13" s="43">
        <f t="shared" si="0"/>
        <v>44</v>
      </c>
    </row>
    <row r="14" spans="1:11" x14ac:dyDescent="0.25">
      <c r="A14" s="61">
        <v>12</v>
      </c>
      <c r="B14" s="61">
        <v>3</v>
      </c>
      <c r="C14" s="61" t="s">
        <v>146</v>
      </c>
      <c r="D14" s="61" t="s">
        <v>142</v>
      </c>
      <c r="E14" s="62"/>
      <c r="F14" s="62" t="s">
        <v>157</v>
      </c>
      <c r="G14" s="71" t="s">
        <v>165</v>
      </c>
      <c r="H14" s="61">
        <v>66</v>
      </c>
      <c r="I14" s="67">
        <f t="shared" si="1"/>
        <v>108</v>
      </c>
      <c r="J14" s="81">
        <f t="shared" si="2"/>
        <v>42</v>
      </c>
      <c r="K14" s="4">
        <f t="shared" si="0"/>
        <v>22</v>
      </c>
    </row>
    <row r="15" spans="1:11" s="80" customFormat="1" x14ac:dyDescent="0.25">
      <c r="A15" s="77">
        <v>13</v>
      </c>
      <c r="B15" s="77">
        <v>4</v>
      </c>
      <c r="C15" s="77" t="s">
        <v>128</v>
      </c>
      <c r="D15" s="77"/>
      <c r="E15" s="78"/>
      <c r="F15" s="78"/>
      <c r="G15" s="79"/>
      <c r="H15" s="77"/>
      <c r="I15" s="67"/>
      <c r="J15" s="81"/>
      <c r="K15" s="4"/>
    </row>
    <row r="16" spans="1:11" x14ac:dyDescent="0.25">
      <c r="A16" s="61">
        <v>14</v>
      </c>
      <c r="B16" s="61">
        <v>16</v>
      </c>
      <c r="C16" s="61" t="s">
        <v>147</v>
      </c>
      <c r="D16" s="61"/>
      <c r="E16" s="62" t="s">
        <v>134</v>
      </c>
      <c r="F16" s="62" t="s">
        <v>4</v>
      </c>
      <c r="G16" s="71"/>
      <c r="H16" s="61">
        <f>400+100</f>
        <v>500</v>
      </c>
      <c r="I16" s="67">
        <f t="shared" si="1"/>
        <v>576</v>
      </c>
      <c r="J16" s="81">
        <f t="shared" si="2"/>
        <v>76</v>
      </c>
      <c r="K16" s="4">
        <f t="shared" si="0"/>
        <v>31</v>
      </c>
    </row>
    <row r="17" spans="1:12" x14ac:dyDescent="0.25">
      <c r="A17" s="61">
        <v>15</v>
      </c>
      <c r="B17" s="61">
        <v>3</v>
      </c>
      <c r="C17" s="61" t="s">
        <v>148</v>
      </c>
      <c r="D17" s="61" t="s">
        <v>87</v>
      </c>
      <c r="E17" s="62" t="s">
        <v>84</v>
      </c>
      <c r="F17" s="62" t="s">
        <v>83</v>
      </c>
      <c r="G17" s="71" t="s">
        <v>85</v>
      </c>
      <c r="H17" s="61">
        <f>15+75</f>
        <v>90</v>
      </c>
      <c r="I17" s="67">
        <f t="shared" si="1"/>
        <v>108</v>
      </c>
      <c r="J17" s="81">
        <f t="shared" si="2"/>
        <v>18</v>
      </c>
      <c r="K17" s="4">
        <f t="shared" si="0"/>
        <v>30</v>
      </c>
    </row>
    <row r="18" spans="1:12" x14ac:dyDescent="0.25">
      <c r="A18" s="61">
        <v>16</v>
      </c>
      <c r="B18" s="61">
        <v>128</v>
      </c>
      <c r="C18" s="61" t="s">
        <v>149</v>
      </c>
      <c r="D18" s="61">
        <v>24.9</v>
      </c>
      <c r="E18" s="6" t="s">
        <v>11</v>
      </c>
      <c r="F18" s="62" t="s">
        <v>13</v>
      </c>
      <c r="G18" s="71"/>
      <c r="H18" s="61">
        <v>4500</v>
      </c>
      <c r="I18" s="67">
        <f t="shared" si="1"/>
        <v>4608</v>
      </c>
      <c r="J18" s="81">
        <f t="shared" si="2"/>
        <v>108</v>
      </c>
      <c r="K18" s="4">
        <f t="shared" si="0"/>
        <v>35</v>
      </c>
    </row>
    <row r="19" spans="1:12" x14ac:dyDescent="0.25">
      <c r="A19" s="66">
        <v>17</v>
      </c>
      <c r="B19" s="66">
        <v>6</v>
      </c>
      <c r="C19" s="66" t="s">
        <v>129</v>
      </c>
      <c r="D19" s="66">
        <v>100</v>
      </c>
      <c r="E19" s="6" t="s">
        <v>11</v>
      </c>
      <c r="F19" s="9" t="s">
        <v>159</v>
      </c>
      <c r="G19" s="73" t="s">
        <v>130</v>
      </c>
      <c r="H19" s="61">
        <v>473</v>
      </c>
      <c r="I19" s="67">
        <f t="shared" si="1"/>
        <v>216</v>
      </c>
      <c r="J19" s="81">
        <f t="shared" si="2"/>
        <v>-257</v>
      </c>
      <c r="K19" s="43">
        <f t="shared" si="0"/>
        <v>78</v>
      </c>
      <c r="L19" s="66" t="s">
        <v>131</v>
      </c>
    </row>
    <row r="20" spans="1:12" x14ac:dyDescent="0.25">
      <c r="A20" s="61">
        <v>18</v>
      </c>
      <c r="B20" s="61">
        <v>64</v>
      </c>
      <c r="C20" s="61" t="s">
        <v>150</v>
      </c>
      <c r="D20" s="61">
        <v>49.9</v>
      </c>
      <c r="E20" s="6" t="s">
        <v>11</v>
      </c>
      <c r="F20" s="62" t="s">
        <v>158</v>
      </c>
      <c r="G20" s="71"/>
      <c r="H20" s="61">
        <v>2000</v>
      </c>
      <c r="I20" s="67">
        <f t="shared" si="1"/>
        <v>2304</v>
      </c>
      <c r="J20" s="81">
        <f t="shared" si="2"/>
        <v>304</v>
      </c>
      <c r="K20" s="4">
        <f t="shared" si="0"/>
        <v>31</v>
      </c>
    </row>
    <row r="21" spans="1:12" x14ac:dyDescent="0.25">
      <c r="A21" s="61">
        <v>19</v>
      </c>
      <c r="B21" s="61">
        <v>64</v>
      </c>
      <c r="C21" s="61" t="s">
        <v>151</v>
      </c>
      <c r="D21" s="61" t="s">
        <v>143</v>
      </c>
      <c r="E21" s="6" t="s">
        <v>91</v>
      </c>
      <c r="F21" s="62" t="s">
        <v>160</v>
      </c>
      <c r="G21" s="71" t="s">
        <v>164</v>
      </c>
      <c r="H21" s="61">
        <v>2000</v>
      </c>
      <c r="I21" s="67">
        <f t="shared" si="1"/>
        <v>2304</v>
      </c>
      <c r="J21" s="81">
        <f t="shared" si="2"/>
        <v>304</v>
      </c>
      <c r="K21" s="4">
        <f t="shared" si="0"/>
        <v>31</v>
      </c>
    </row>
    <row r="22" spans="1:12" x14ac:dyDescent="0.25">
      <c r="A22" s="61">
        <v>20</v>
      </c>
      <c r="B22" s="61">
        <v>10</v>
      </c>
      <c r="C22" s="61"/>
      <c r="D22" s="61">
        <v>0</v>
      </c>
      <c r="E22" s="6" t="s">
        <v>91</v>
      </c>
      <c r="F22" s="62" t="s">
        <v>90</v>
      </c>
      <c r="G22" s="71" t="s">
        <v>163</v>
      </c>
      <c r="H22" s="61">
        <v>456</v>
      </c>
      <c r="I22" s="67">
        <f t="shared" si="1"/>
        <v>360</v>
      </c>
      <c r="J22" s="81">
        <f t="shared" si="2"/>
        <v>-96</v>
      </c>
      <c r="K22" s="43">
        <f t="shared" si="0"/>
        <v>45</v>
      </c>
    </row>
    <row r="23" spans="1:12" x14ac:dyDescent="0.25">
      <c r="A23" s="61">
        <v>21</v>
      </c>
      <c r="B23" s="61">
        <v>1</v>
      </c>
      <c r="C23" s="61" t="s">
        <v>49</v>
      </c>
      <c r="D23" s="61"/>
      <c r="E23" s="62" t="s">
        <v>19</v>
      </c>
      <c r="F23" s="62" t="s">
        <v>55</v>
      </c>
      <c r="G23" s="71" t="s">
        <v>162</v>
      </c>
      <c r="H23" s="61">
        <v>27</v>
      </c>
      <c r="I23" s="67">
        <f t="shared" si="1"/>
        <v>36</v>
      </c>
      <c r="J23" s="81">
        <f t="shared" si="2"/>
        <v>9</v>
      </c>
      <c r="K23" s="4">
        <f t="shared" si="0"/>
        <v>27</v>
      </c>
    </row>
    <row r="24" spans="1:12" x14ac:dyDescent="0.25">
      <c r="A24" s="61">
        <v>22</v>
      </c>
      <c r="B24" s="61">
        <v>1</v>
      </c>
      <c r="C24" s="61" t="s">
        <v>51</v>
      </c>
      <c r="D24" s="61"/>
      <c r="E24" s="62" t="s">
        <v>19</v>
      </c>
      <c r="F24" s="62" t="s">
        <v>53</v>
      </c>
      <c r="G24" s="71" t="s">
        <v>161</v>
      </c>
      <c r="H24" s="61">
        <f>27+32+18</f>
        <v>77</v>
      </c>
      <c r="I24" s="67">
        <f t="shared" si="1"/>
        <v>36</v>
      </c>
      <c r="J24" s="81">
        <f t="shared" si="2"/>
        <v>-41</v>
      </c>
      <c r="K24" s="43">
        <f t="shared" si="0"/>
        <v>77</v>
      </c>
    </row>
    <row r="25" spans="1:12" x14ac:dyDescent="0.25">
      <c r="A25" s="61">
        <v>23</v>
      </c>
      <c r="B25" s="61">
        <v>1</v>
      </c>
      <c r="C25" s="61" t="s">
        <v>48</v>
      </c>
      <c r="D25" s="61"/>
      <c r="E25" s="62" t="s">
        <v>9</v>
      </c>
      <c r="F25" s="62" t="s">
        <v>12</v>
      </c>
      <c r="G25" s="71" t="s">
        <v>8</v>
      </c>
      <c r="H25" s="76" t="s">
        <v>132</v>
      </c>
      <c r="I25" s="67">
        <f t="shared" si="1"/>
        <v>36</v>
      </c>
      <c r="J25" s="81">
        <f>I25</f>
        <v>36</v>
      </c>
      <c r="K25" s="4">
        <v>0</v>
      </c>
    </row>
    <row r="28" spans="1:12" s="63" customFormat="1" x14ac:dyDescent="0.25">
      <c r="B28" s="3"/>
      <c r="C28" s="3"/>
      <c r="D28" s="10"/>
      <c r="G28" s="10"/>
      <c r="H28" s="10"/>
      <c r="I28" s="64"/>
      <c r="J28" s="10"/>
      <c r="K28" s="65"/>
      <c r="L28" s="65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95" zoomScaleNormal="95" workbookViewId="0">
      <pane ySplit="1" topLeftCell="A2" activePane="bottomLeft" state="frozen"/>
      <selection pane="bottomLeft" activeCell="D27" sqref="D27"/>
    </sheetView>
  </sheetViews>
  <sheetFormatPr defaultRowHeight="15" x14ac:dyDescent="0.25"/>
  <cols>
    <col min="1" max="1" width="10" style="2" customWidth="1"/>
    <col min="2" max="2" width="3.85546875" style="2" customWidth="1"/>
    <col min="3" max="3" width="7.85546875" style="2" customWidth="1"/>
    <col min="4" max="4" width="40.7109375" customWidth="1"/>
    <col min="5" max="5" width="18" customWidth="1"/>
    <col min="6" max="6" width="20" style="2" customWidth="1"/>
    <col min="7" max="7" width="7.5703125" style="2" customWidth="1"/>
    <col min="8" max="8" width="3.42578125" customWidth="1"/>
    <col min="9" max="9" width="5" style="2" customWidth="1"/>
    <col min="10" max="10" width="8.5703125" style="2" customWidth="1"/>
    <col min="11" max="12" width="9.140625" style="2"/>
    <col min="13" max="13" width="65.7109375" customWidth="1"/>
  </cols>
  <sheetData>
    <row r="1" spans="1:13" s="1" customFormat="1" x14ac:dyDescent="0.25">
      <c r="A1" s="1" t="s">
        <v>107</v>
      </c>
      <c r="B1" s="1" t="s">
        <v>75</v>
      </c>
      <c r="C1" s="1" t="s">
        <v>15</v>
      </c>
      <c r="D1" s="1" t="s">
        <v>0</v>
      </c>
      <c r="E1" s="1" t="s">
        <v>1</v>
      </c>
      <c r="F1" s="1" t="s">
        <v>2</v>
      </c>
      <c r="G1" s="1" t="s">
        <v>73</v>
      </c>
      <c r="H1" s="1" t="s">
        <v>76</v>
      </c>
      <c r="I1" s="1" t="s">
        <v>74</v>
      </c>
      <c r="J1" s="1" t="s">
        <v>72</v>
      </c>
      <c r="K1" s="5" t="s">
        <v>97</v>
      </c>
      <c r="L1" s="1" t="s">
        <v>101</v>
      </c>
      <c r="M1" s="1" t="s">
        <v>104</v>
      </c>
    </row>
    <row r="2" spans="1:13" x14ac:dyDescent="0.25">
      <c r="A2" s="52" t="s">
        <v>71</v>
      </c>
      <c r="B2" s="44">
        <v>16</v>
      </c>
      <c r="C2" s="44"/>
      <c r="D2" s="49" t="s">
        <v>3</v>
      </c>
      <c r="E2" s="49" t="s">
        <v>4</v>
      </c>
      <c r="F2" s="44" t="s">
        <v>5</v>
      </c>
      <c r="G2" s="44"/>
      <c r="H2" s="45"/>
      <c r="I2" s="44"/>
      <c r="J2" s="44" t="s">
        <v>6</v>
      </c>
      <c r="K2" s="47" t="s">
        <v>110</v>
      </c>
      <c r="L2" s="47" t="s">
        <v>109</v>
      </c>
    </row>
    <row r="3" spans="1:13" x14ac:dyDescent="0.25">
      <c r="A3" s="11"/>
      <c r="B3" s="11"/>
      <c r="C3" s="11"/>
      <c r="D3" s="13"/>
      <c r="E3" s="13"/>
      <c r="F3" s="11"/>
      <c r="G3" s="11"/>
      <c r="H3" s="13"/>
      <c r="I3" s="11"/>
      <c r="J3" s="11"/>
      <c r="K3" s="21"/>
      <c r="L3" s="22"/>
    </row>
    <row r="4" spans="1:13" x14ac:dyDescent="0.25">
      <c r="A4" s="44" t="s">
        <v>48</v>
      </c>
      <c r="B4" s="44">
        <v>1</v>
      </c>
      <c r="C4" s="44"/>
      <c r="D4" s="49" t="s">
        <v>8</v>
      </c>
      <c r="E4" s="49" t="s">
        <v>12</v>
      </c>
      <c r="F4" s="44" t="s">
        <v>9</v>
      </c>
      <c r="G4" s="50"/>
      <c r="H4" s="45"/>
      <c r="I4" s="50"/>
      <c r="J4" s="46" t="s">
        <v>7</v>
      </c>
      <c r="K4" s="47"/>
      <c r="L4" s="47">
        <v>1</v>
      </c>
    </row>
    <row r="5" spans="1:13" ht="30" x14ac:dyDescent="0.25">
      <c r="A5" s="44" t="s">
        <v>89</v>
      </c>
      <c r="B5" s="44">
        <v>2</v>
      </c>
      <c r="C5" s="44" t="s">
        <v>87</v>
      </c>
      <c r="D5" s="49" t="s">
        <v>85</v>
      </c>
      <c r="E5" s="56" t="s">
        <v>83</v>
      </c>
      <c r="F5" s="44" t="s">
        <v>84</v>
      </c>
      <c r="G5" s="57" t="s">
        <v>88</v>
      </c>
      <c r="H5" s="58"/>
      <c r="I5" s="44" t="s">
        <v>86</v>
      </c>
      <c r="J5" s="54"/>
      <c r="K5" s="47"/>
      <c r="L5" s="47">
        <v>2</v>
      </c>
      <c r="M5" s="55" t="s">
        <v>120</v>
      </c>
    </row>
    <row r="6" spans="1:13" s="7" customFormat="1" hidden="1" x14ac:dyDescent="0.25">
      <c r="A6" s="4" t="s">
        <v>60</v>
      </c>
      <c r="B6" s="4">
        <v>2</v>
      </c>
      <c r="C6" s="4"/>
      <c r="D6" s="6" t="s">
        <v>39</v>
      </c>
      <c r="E6" s="6" t="s">
        <v>40</v>
      </c>
      <c r="F6" s="4" t="s">
        <v>38</v>
      </c>
      <c r="G6" s="11"/>
      <c r="H6" s="13"/>
      <c r="I6" s="25"/>
      <c r="J6" s="8"/>
      <c r="K6" s="23"/>
      <c r="L6" s="23"/>
    </row>
    <row r="7" spans="1:13" x14ac:dyDescent="0.25">
      <c r="A7" s="10"/>
      <c r="B7" s="10"/>
      <c r="C7" s="10"/>
      <c r="D7" s="26"/>
      <c r="E7" s="26"/>
      <c r="F7" s="10"/>
      <c r="G7" s="11"/>
      <c r="H7" s="13"/>
      <c r="I7" s="25"/>
      <c r="J7" s="3"/>
      <c r="K7" s="22"/>
      <c r="L7" s="22"/>
    </row>
    <row r="8" spans="1:13" x14ac:dyDescent="0.25">
      <c r="A8" s="44" t="s">
        <v>57</v>
      </c>
      <c r="B8" s="44">
        <v>1</v>
      </c>
      <c r="C8" s="44"/>
      <c r="D8" s="51" t="s">
        <v>116</v>
      </c>
      <c r="E8" s="49" t="s">
        <v>118</v>
      </c>
      <c r="F8" s="44" t="s">
        <v>11</v>
      </c>
      <c r="G8" s="44"/>
      <c r="H8" s="45"/>
      <c r="I8" s="44"/>
      <c r="J8" s="46" t="s">
        <v>10</v>
      </c>
      <c r="K8" s="47"/>
      <c r="L8" s="47">
        <v>1</v>
      </c>
      <c r="M8" t="s">
        <v>117</v>
      </c>
    </row>
    <row r="9" spans="1:13" x14ac:dyDescent="0.25">
      <c r="A9" s="44" t="s">
        <v>50</v>
      </c>
      <c r="B9" s="44">
        <v>1</v>
      </c>
      <c r="C9" s="44"/>
      <c r="D9" s="45" t="s">
        <v>112</v>
      </c>
      <c r="E9" s="45" t="s">
        <v>113</v>
      </c>
      <c r="F9" s="44" t="s">
        <v>19</v>
      </c>
      <c r="G9" s="44" t="s">
        <v>115</v>
      </c>
      <c r="H9" s="45" t="s">
        <v>114</v>
      </c>
      <c r="I9" s="44"/>
      <c r="J9" s="46" t="s">
        <v>20</v>
      </c>
      <c r="K9" s="47">
        <v>5</v>
      </c>
      <c r="L9" s="47"/>
      <c r="M9" t="s">
        <v>111</v>
      </c>
    </row>
    <row r="10" spans="1:13" x14ac:dyDescent="0.25">
      <c r="A10" s="44" t="s">
        <v>49</v>
      </c>
      <c r="B10" s="44">
        <v>1</v>
      </c>
      <c r="C10" s="44"/>
      <c r="D10" s="45" t="s">
        <v>54</v>
      </c>
      <c r="E10" s="49" t="s">
        <v>55</v>
      </c>
      <c r="F10" s="44" t="s">
        <v>19</v>
      </c>
      <c r="G10" s="44"/>
      <c r="H10" s="45"/>
      <c r="I10" s="44"/>
      <c r="J10" s="46" t="s">
        <v>56</v>
      </c>
      <c r="K10" s="47"/>
      <c r="L10" s="47">
        <v>1</v>
      </c>
      <c r="M10" t="s">
        <v>105</v>
      </c>
    </row>
    <row r="11" spans="1:13" x14ac:dyDescent="0.25">
      <c r="A11" s="52" t="s">
        <v>58</v>
      </c>
      <c r="B11" s="44">
        <v>3</v>
      </c>
      <c r="C11" s="44"/>
      <c r="D11" s="45" t="s">
        <v>21</v>
      </c>
      <c r="E11" s="45" t="s">
        <v>95</v>
      </c>
      <c r="F11" s="44" t="s">
        <v>119</v>
      </c>
      <c r="G11" s="53"/>
      <c r="H11" s="48"/>
      <c r="I11" s="53"/>
      <c r="J11" s="54"/>
      <c r="K11" s="47" t="s">
        <v>110</v>
      </c>
      <c r="L11" s="47"/>
    </row>
    <row r="12" spans="1:13" s="13" customFormat="1" x14ac:dyDescent="0.25">
      <c r="A12" s="44" t="s">
        <v>51</v>
      </c>
      <c r="B12" s="44">
        <v>1</v>
      </c>
      <c r="C12" s="44"/>
      <c r="D12" s="45" t="s">
        <v>52</v>
      </c>
      <c r="E12" s="45" t="s">
        <v>53</v>
      </c>
      <c r="F12" s="44" t="s">
        <v>19</v>
      </c>
      <c r="G12" s="44"/>
      <c r="H12" s="45"/>
      <c r="I12" s="44"/>
      <c r="J12" s="46" t="s">
        <v>56</v>
      </c>
      <c r="K12" s="47"/>
      <c r="L12" s="47">
        <v>1</v>
      </c>
      <c r="M12" s="13" t="s">
        <v>106</v>
      </c>
    </row>
    <row r="13" spans="1:13" x14ac:dyDescent="0.25">
      <c r="A13" s="11"/>
      <c r="B13" s="11"/>
      <c r="C13" s="11"/>
      <c r="D13" s="12"/>
      <c r="E13" s="12"/>
      <c r="F13" s="11"/>
      <c r="G13" s="11"/>
      <c r="H13" s="13"/>
      <c r="I13" s="11"/>
      <c r="J13" s="11"/>
      <c r="K13" s="21"/>
      <c r="L13" s="21"/>
    </row>
    <row r="14" spans="1:13" x14ac:dyDescent="0.25">
      <c r="A14" s="32" t="s">
        <v>68</v>
      </c>
      <c r="B14" s="27">
        <v>128</v>
      </c>
      <c r="C14" s="27">
        <v>24.9</v>
      </c>
      <c r="D14" s="28" t="s">
        <v>14</v>
      </c>
      <c r="E14" s="28" t="s">
        <v>13</v>
      </c>
      <c r="F14" s="27" t="s">
        <v>11</v>
      </c>
      <c r="G14" s="33"/>
      <c r="H14" s="34"/>
      <c r="I14" s="33"/>
      <c r="J14" s="33"/>
      <c r="K14" s="30"/>
      <c r="L14" s="30">
        <v>128</v>
      </c>
    </row>
    <row r="15" spans="1:13" s="7" customFormat="1" hidden="1" x14ac:dyDescent="0.25">
      <c r="A15" s="4" t="s">
        <v>69</v>
      </c>
      <c r="B15" s="4">
        <v>2</v>
      </c>
      <c r="C15" s="4" t="s">
        <v>36</v>
      </c>
      <c r="D15" s="6" t="s">
        <v>34</v>
      </c>
      <c r="E15" s="6" t="s">
        <v>35</v>
      </c>
      <c r="F15" s="4" t="s">
        <v>11</v>
      </c>
      <c r="G15" s="11"/>
      <c r="H15" s="13"/>
      <c r="I15" s="11"/>
      <c r="J15" s="11"/>
      <c r="K15" s="20"/>
      <c r="L15" s="20"/>
    </row>
    <row r="16" spans="1:13" ht="30" x14ac:dyDescent="0.25">
      <c r="A16" s="18" t="s">
        <v>70</v>
      </c>
      <c r="B16" s="15">
        <v>2</v>
      </c>
      <c r="C16" s="15" t="s">
        <v>47</v>
      </c>
      <c r="D16" s="16" t="s">
        <v>34</v>
      </c>
      <c r="E16" s="16" t="s">
        <v>46</v>
      </c>
      <c r="F16" s="15" t="s">
        <v>11</v>
      </c>
      <c r="G16" s="11"/>
      <c r="H16" s="13"/>
      <c r="I16" s="11"/>
      <c r="J16" s="11"/>
      <c r="K16" s="20" t="s">
        <v>98</v>
      </c>
      <c r="L16" s="20"/>
    </row>
    <row r="17" spans="1:12" ht="33.75" customHeight="1" x14ac:dyDescent="0.25">
      <c r="A17" s="32" t="s">
        <v>94</v>
      </c>
      <c r="B17" s="27">
        <v>16</v>
      </c>
      <c r="C17" s="27">
        <v>0</v>
      </c>
      <c r="D17" s="28" t="s">
        <v>92</v>
      </c>
      <c r="E17" s="28" t="s">
        <v>90</v>
      </c>
      <c r="F17" s="27" t="s">
        <v>91</v>
      </c>
      <c r="G17" s="27" t="s">
        <v>93</v>
      </c>
      <c r="H17" s="29"/>
      <c r="I17" s="35">
        <v>0.01</v>
      </c>
      <c r="J17" s="36"/>
      <c r="K17" s="30">
        <v>6</v>
      </c>
      <c r="L17" s="30">
        <v>10</v>
      </c>
    </row>
    <row r="18" spans="1:12" x14ac:dyDescent="0.25">
      <c r="A18" s="11"/>
      <c r="B18" s="11"/>
      <c r="C18" s="11"/>
      <c r="D18" s="13"/>
      <c r="E18" s="13"/>
      <c r="F18" s="11"/>
      <c r="G18" s="11"/>
      <c r="H18" s="13"/>
      <c r="I18" s="11"/>
      <c r="K18" s="22"/>
      <c r="L18" s="22"/>
    </row>
    <row r="19" spans="1:12" ht="30" x14ac:dyDescent="0.25">
      <c r="A19" s="27" t="s">
        <v>80</v>
      </c>
      <c r="B19" s="27">
        <v>1</v>
      </c>
      <c r="C19" s="37" t="s">
        <v>96</v>
      </c>
      <c r="D19" s="28" t="s">
        <v>44</v>
      </c>
      <c r="E19" s="29" t="s">
        <v>81</v>
      </c>
      <c r="F19" s="27" t="s">
        <v>82</v>
      </c>
      <c r="G19" s="33"/>
      <c r="H19" s="34"/>
      <c r="I19" s="33"/>
      <c r="J19" s="33"/>
      <c r="K19" s="30"/>
      <c r="L19" s="30">
        <v>1</v>
      </c>
    </row>
    <row r="20" spans="1:12" ht="30" x14ac:dyDescent="0.25">
      <c r="A20" s="38" t="s">
        <v>61</v>
      </c>
      <c r="B20" s="39">
        <v>4</v>
      </c>
      <c r="C20" s="37" t="s">
        <v>77</v>
      </c>
      <c r="D20" s="40" t="s">
        <v>44</v>
      </c>
      <c r="E20" s="40" t="s">
        <v>45</v>
      </c>
      <c r="F20" s="39" t="s">
        <v>11</v>
      </c>
      <c r="G20" s="28"/>
      <c r="H20" s="28" t="s">
        <v>108</v>
      </c>
      <c r="I20" s="31"/>
      <c r="J20" s="31"/>
      <c r="K20" s="30"/>
      <c r="L20" s="30">
        <v>4</v>
      </c>
    </row>
    <row r="21" spans="1:12" x14ac:dyDescent="0.25">
      <c r="A21" s="11"/>
      <c r="B21" s="11"/>
      <c r="C21" s="11"/>
      <c r="D21" s="12"/>
      <c r="E21" s="12"/>
      <c r="F21" s="11"/>
      <c r="G21" s="11"/>
      <c r="H21" s="13"/>
      <c r="I21" s="11"/>
      <c r="J21" s="11"/>
      <c r="K21" s="22"/>
      <c r="L21" s="22"/>
    </row>
    <row r="22" spans="1:12" x14ac:dyDescent="0.25">
      <c r="A22" s="27" t="s">
        <v>62</v>
      </c>
      <c r="B22" s="27">
        <v>2</v>
      </c>
      <c r="C22" s="27" t="s">
        <v>32</v>
      </c>
      <c r="D22" s="29" t="s">
        <v>78</v>
      </c>
      <c r="E22" s="29" t="s">
        <v>30</v>
      </c>
      <c r="F22" s="27" t="s">
        <v>31</v>
      </c>
      <c r="G22" s="27" t="s">
        <v>33</v>
      </c>
      <c r="H22" s="41"/>
      <c r="I22" s="31"/>
      <c r="J22" s="31"/>
      <c r="K22" s="30" t="s">
        <v>99</v>
      </c>
      <c r="L22" s="30">
        <v>2</v>
      </c>
    </row>
    <row r="23" spans="1:12" x14ac:dyDescent="0.25">
      <c r="A23" s="27" t="s">
        <v>63</v>
      </c>
      <c r="B23" s="27">
        <v>2</v>
      </c>
      <c r="C23" s="27" t="s">
        <v>42</v>
      </c>
      <c r="D23" s="28" t="s">
        <v>79</v>
      </c>
      <c r="E23" s="28" t="s">
        <v>41</v>
      </c>
      <c r="F23" s="27" t="s">
        <v>31</v>
      </c>
      <c r="G23" s="27" t="s">
        <v>43</v>
      </c>
      <c r="H23" s="41"/>
      <c r="I23" s="42"/>
      <c r="J23" s="31"/>
      <c r="K23" s="30"/>
      <c r="L23" s="30">
        <v>4</v>
      </c>
    </row>
    <row r="24" spans="1:12" x14ac:dyDescent="0.25">
      <c r="A24" s="4" t="s">
        <v>67</v>
      </c>
      <c r="B24" s="4">
        <v>23</v>
      </c>
      <c r="C24" s="4" t="s">
        <v>29</v>
      </c>
      <c r="D24" s="6" t="s">
        <v>25</v>
      </c>
      <c r="E24" s="6" t="s">
        <v>27</v>
      </c>
      <c r="F24" s="4" t="s">
        <v>26</v>
      </c>
      <c r="G24" s="4" t="s">
        <v>28</v>
      </c>
      <c r="H24" s="9"/>
      <c r="I24" s="14">
        <v>0.1</v>
      </c>
      <c r="J24" s="17"/>
      <c r="K24" s="19" t="s">
        <v>103</v>
      </c>
      <c r="L24" s="19"/>
    </row>
    <row r="25" spans="1:12" s="7" customFormat="1" hidden="1" x14ac:dyDescent="0.25">
      <c r="A25" s="4" t="s">
        <v>64</v>
      </c>
      <c r="B25" s="4">
        <v>2</v>
      </c>
      <c r="C25" s="4" t="s">
        <v>37</v>
      </c>
      <c r="D25" s="6" t="s">
        <v>25</v>
      </c>
      <c r="E25" s="6"/>
      <c r="F25" s="4"/>
      <c r="G25" s="4" t="s">
        <v>28</v>
      </c>
      <c r="H25" s="9"/>
      <c r="I25" s="14">
        <v>0.1</v>
      </c>
      <c r="J25" s="17"/>
      <c r="K25" s="24"/>
      <c r="L25" s="24"/>
    </row>
    <row r="26" spans="1:12" x14ac:dyDescent="0.25">
      <c r="A26" s="4" t="s">
        <v>66</v>
      </c>
      <c r="B26" s="4">
        <v>16</v>
      </c>
      <c r="C26" s="4" t="s">
        <v>65</v>
      </c>
      <c r="D26" s="6" t="s">
        <v>18</v>
      </c>
      <c r="E26" s="6" t="s">
        <v>16</v>
      </c>
      <c r="F26" s="4" t="s">
        <v>11</v>
      </c>
      <c r="G26" s="4" t="s">
        <v>17</v>
      </c>
      <c r="H26" s="9"/>
      <c r="I26" s="14">
        <v>0.1</v>
      </c>
      <c r="J26" s="17"/>
      <c r="K26" s="19" t="s">
        <v>102</v>
      </c>
      <c r="L26" s="19"/>
    </row>
    <row r="27" spans="1:12" x14ac:dyDescent="0.25">
      <c r="A27" s="11"/>
      <c r="B27" s="11"/>
      <c r="C27" s="11"/>
      <c r="D27" s="13"/>
      <c r="E27" s="13"/>
      <c r="F27" s="11"/>
      <c r="G27" s="11"/>
      <c r="H27" s="13"/>
      <c r="I27" s="11"/>
      <c r="J27" s="11"/>
      <c r="K27" s="22"/>
      <c r="L27" s="22"/>
    </row>
    <row r="28" spans="1:12" x14ac:dyDescent="0.25">
      <c r="A28" s="44" t="s">
        <v>59</v>
      </c>
      <c r="B28" s="44">
        <v>1</v>
      </c>
      <c r="C28" s="44" t="s">
        <v>24</v>
      </c>
      <c r="D28" s="45" t="s">
        <v>22</v>
      </c>
      <c r="E28" s="59">
        <v>154.001</v>
      </c>
      <c r="F28" s="44" t="s">
        <v>23</v>
      </c>
      <c r="G28" s="44" t="s">
        <v>33</v>
      </c>
      <c r="H28" s="60"/>
      <c r="I28" s="54"/>
      <c r="J28" s="54"/>
      <c r="K28" s="47" t="s">
        <v>100</v>
      </c>
      <c r="L28" s="47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BOM_36_BOARDS</vt:lpstr>
      <vt:lpstr>version_1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eepplab</dc:creator>
  <cp:lastModifiedBy>eepplab</cp:lastModifiedBy>
  <cp:lastPrinted>2012-05-09T18:22:39Z</cp:lastPrinted>
  <dcterms:created xsi:type="dcterms:W3CDTF">2012-03-26T20:17:22Z</dcterms:created>
  <dcterms:modified xsi:type="dcterms:W3CDTF">2012-06-15T20:53:48Z</dcterms:modified>
</cp:coreProperties>
</file>