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<sst xmlns="http://schemas.openxmlformats.org/spreadsheetml/2006/main" count="39" uniqueCount="39">
  <si>
    <t>Calculation of the effective thermal conductivity Kzz in the z-direction for FCal2 and FCal3</t>
  </si>
  <si>
    <t>J.Rutherfoord</t>
  </si>
  <si>
    <t>Consider the FCal2/3 between the copper end plates and between the inner and outer cladding</t>
  </si>
  <si>
    <t>Unit cell area fractions (assume uniform along z direction)</t>
  </si>
  <si>
    <t>Nearest neighbor separation (mm)</t>
  </si>
  <si>
    <t>Unit cell area (mm^2)</t>
  </si>
  <si>
    <t>No. of electrodes</t>
  </si>
  <si>
    <t>Slug mass (kg)</t>
  </si>
  <si>
    <t>Tube OD (mm)</t>
  </si>
  <si>
    <t>Tube ID (mm)</t>
  </si>
  <si>
    <t>Rod OD (mm)</t>
  </si>
  <si>
    <t>Slug density (g/cm^3)</t>
  </si>
  <si>
    <t>Slug mass in unit cell (g)</t>
  </si>
  <si>
    <t>Distance occupied by slugs (mm)</t>
  </si>
  <si>
    <t>Distance between end plates (mm)</t>
  </si>
  <si>
    <t>Module length (mm)</t>
  </si>
  <si>
    <t>End plate thickness (mm)</t>
  </si>
  <si>
    <t>Distance occupied by LAr (mm)</t>
  </si>
  <si>
    <t>Thermal conductivity of slug (W/mm/degK)</t>
  </si>
  <si>
    <t>Thermal conductivity of Lar (W/mm/degK)</t>
  </si>
  <si>
    <t>Effective thermal conductivity of slugs</t>
  </si>
  <si>
    <t xml:space="preserve">    in unit cell (W/mm/degK)</t>
  </si>
  <si>
    <t>FCal3</t>
  </si>
  <si>
    <t>FCal 2</t>
  </si>
  <si>
    <t>Calculation of effective thermal conductivity of a row of slugs with interstitial LAr along its length</t>
  </si>
  <si>
    <t>pi</t>
  </si>
  <si>
    <t>Rod W</t>
  </si>
  <si>
    <t>Tube Cu</t>
  </si>
  <si>
    <t>Matrix-slugs</t>
  </si>
  <si>
    <t>Interstitial spaces</t>
  </si>
  <si>
    <t xml:space="preserve">    From FCal Detector Paper</t>
  </si>
  <si>
    <t>Area of slugs in unit cell (mm^2)</t>
  </si>
  <si>
    <t>W rod</t>
  </si>
  <si>
    <t>Cu tube</t>
  </si>
  <si>
    <t>Slugs</t>
  </si>
  <si>
    <t>Thermal conductivities (W/mm/degK)</t>
  </si>
  <si>
    <t xml:space="preserve">Thermal conductivity of FCal2/3 in z direction in the internal parts.  Copper endplates and cladding </t>
  </si>
  <si>
    <t>are handled separately.  Average weighted by unit cell areas.</t>
  </si>
  <si>
    <t>Kzz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</si>
</sst>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"/>
    <numFmt numFmtId="166" formatCode="0.0"/>
    <numFmt numFmtId="167" formatCode="0.000"/>
    <numFmt numFmtId="168" formatCode="0.000000"/>
    <numFmt numFmtId="169" formatCode="0.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3">
      <selection activeCell="N23" sqref="N23"/>
    </sheetView>
  </sheetViews>
  <sheetFormatPr defaultColWidth="9.140625" defaultRowHeight="12.75"/>
  <cols>
    <col min="1" max="1" width="9.28125" style="0" bestFit="1" customWidth="1"/>
    <col min="2" max="2" width="12.57421875" style="0" bestFit="1" customWidth="1"/>
  </cols>
  <sheetData>
    <row r="1" ht="12.75">
      <c r="A1" t="s">
        <v>0</v>
      </c>
    </row>
    <row r="2" ht="12.75">
      <c r="A2" s="1">
        <v>39888</v>
      </c>
    </row>
    <row r="3" ht="12.75">
      <c r="A3" t="s">
        <v>1</v>
      </c>
    </row>
    <row r="5" ht="12.75">
      <c r="A5" t="s">
        <v>2</v>
      </c>
    </row>
    <row r="7" ht="12.75">
      <c r="A7" t="s">
        <v>24</v>
      </c>
    </row>
    <row r="9" spans="5:6" ht="12.75">
      <c r="E9" s="2" t="s">
        <v>23</v>
      </c>
      <c r="F9" s="2" t="s">
        <v>22</v>
      </c>
    </row>
    <row r="10" spans="1:6" ht="12.75">
      <c r="A10" t="s">
        <v>4</v>
      </c>
      <c r="E10" s="3">
        <v>8.18</v>
      </c>
      <c r="F10" s="3">
        <v>9</v>
      </c>
    </row>
    <row r="11" spans="1:6" ht="12.75">
      <c r="A11" t="s">
        <v>5</v>
      </c>
      <c r="E11" s="3">
        <f>E10*E10*SQRT(3)/2</f>
        <v>57.94783822818586</v>
      </c>
      <c r="F11" s="3">
        <f>F10*F10*SQRT(3)/2</f>
        <v>70.14805770653953</v>
      </c>
    </row>
    <row r="12" spans="1:6" ht="12.75">
      <c r="A12" t="s">
        <v>8</v>
      </c>
      <c r="E12">
        <v>6.175</v>
      </c>
      <c r="F12">
        <v>7.01</v>
      </c>
    </row>
    <row r="13" spans="1:6" ht="12.75">
      <c r="A13" t="s">
        <v>9</v>
      </c>
      <c r="E13">
        <v>5.683</v>
      </c>
      <c r="F13">
        <v>6.51</v>
      </c>
    </row>
    <row r="14" spans="1:6" ht="12.75">
      <c r="A14" t="s">
        <v>10</v>
      </c>
      <c r="E14">
        <v>4.93</v>
      </c>
      <c r="F14">
        <v>5.495</v>
      </c>
    </row>
    <row r="15" spans="1:6" ht="12.75">
      <c r="A15" t="s">
        <v>6</v>
      </c>
      <c r="E15">
        <v>10200</v>
      </c>
      <c r="F15">
        <v>8224</v>
      </c>
    </row>
    <row r="16" spans="1:6" ht="12.75">
      <c r="A16" t="s">
        <v>7</v>
      </c>
      <c r="E16">
        <v>1769</v>
      </c>
      <c r="F16">
        <v>1625</v>
      </c>
    </row>
    <row r="17" spans="1:6" ht="12.75">
      <c r="A17" t="s">
        <v>11</v>
      </c>
      <c r="E17">
        <v>18.3</v>
      </c>
      <c r="F17">
        <v>18.3</v>
      </c>
    </row>
    <row r="18" spans="1:6" ht="12.75">
      <c r="A18" t="s">
        <v>12</v>
      </c>
      <c r="E18" s="3">
        <f>E16/E15*1000</f>
        <v>173.4313725490196</v>
      </c>
      <c r="F18" s="3">
        <f>F16/F15*1000</f>
        <v>197.59241245136187</v>
      </c>
    </row>
    <row r="19" spans="1:6" ht="12.75">
      <c r="A19" t="s">
        <v>15</v>
      </c>
      <c r="E19">
        <v>444.1</v>
      </c>
      <c r="F19">
        <v>444.1</v>
      </c>
    </row>
    <row r="20" spans="1:6" ht="12.75">
      <c r="A20" t="s">
        <v>16</v>
      </c>
      <c r="E20">
        <v>23.5</v>
      </c>
      <c r="F20">
        <v>23.5</v>
      </c>
    </row>
    <row r="21" spans="1:6" ht="12.75">
      <c r="A21" t="s">
        <v>14</v>
      </c>
      <c r="E21">
        <f>E19-2*E20</f>
        <v>397.1</v>
      </c>
      <c r="F21">
        <f>F19-2*F20</f>
        <v>397.1</v>
      </c>
    </row>
    <row r="22" spans="1:6" ht="12.75">
      <c r="A22" t="s">
        <v>13</v>
      </c>
      <c r="E22" s="5">
        <f>E21-E23</f>
        <v>396.1</v>
      </c>
      <c r="F22" s="5">
        <f>F21-F23</f>
        <v>396.1</v>
      </c>
    </row>
    <row r="23" spans="1:6" ht="12.75">
      <c r="A23" t="s">
        <v>17</v>
      </c>
      <c r="E23" s="5">
        <v>1</v>
      </c>
      <c r="F23" s="5">
        <v>1</v>
      </c>
    </row>
    <row r="24" spans="1:6" ht="12.75">
      <c r="A24" t="s">
        <v>18</v>
      </c>
      <c r="E24" s="6">
        <f>C45</f>
        <v>0.13</v>
      </c>
      <c r="F24" s="6">
        <f>C45</f>
        <v>0.13</v>
      </c>
    </row>
    <row r="25" spans="1:6" ht="12.75">
      <c r="A25" t="s">
        <v>19</v>
      </c>
      <c r="E25" s="7">
        <v>0.000126</v>
      </c>
      <c r="F25" s="7">
        <v>0.000126</v>
      </c>
    </row>
    <row r="26" ht="12.75">
      <c r="A26" t="s">
        <v>20</v>
      </c>
    </row>
    <row r="27" spans="1:6" ht="12.75">
      <c r="A27" t="s">
        <v>21</v>
      </c>
      <c r="E27" s="8">
        <f>E21/(E22/E24+E23/E25)</f>
        <v>0.036154458430558624</v>
      </c>
      <c r="F27" s="8">
        <f>F21/(F22/F24+F23/F25)</f>
        <v>0.036154458430558624</v>
      </c>
    </row>
    <row r="28" spans="1:6" ht="12.75">
      <c r="A28" t="s">
        <v>31</v>
      </c>
      <c r="E28" s="3">
        <f>E18*1000/E17/E22</f>
        <v>23.92608983339191</v>
      </c>
      <c r="F28" s="3">
        <f>F18*1000/F17/F22</f>
        <v>27.259276918722826</v>
      </c>
    </row>
    <row r="31" ht="12.75">
      <c r="A31" t="s">
        <v>3</v>
      </c>
    </row>
    <row r="33" spans="1:6" ht="12.75">
      <c r="A33" t="s">
        <v>26</v>
      </c>
      <c r="E33" s="3">
        <f>E14*E14/4*B47/E11*100</f>
        <v>32.94173588745843</v>
      </c>
      <c r="F33" s="3">
        <f>F14*F14/4*B47/F11*100</f>
        <v>33.80723280753966</v>
      </c>
    </row>
    <row r="34" spans="1:6" ht="12.75">
      <c r="A34" t="s">
        <v>27</v>
      </c>
      <c r="E34" s="3">
        <f>(E12*E12-E13*E13)/4*B47/E11*100</f>
        <v>7.907317752531917</v>
      </c>
      <c r="F34" s="3">
        <f>(F12*F12-F13*F13)/4*B47/F11*100</f>
        <v>7.568693643372312</v>
      </c>
    </row>
    <row r="35" spans="1:7" ht="12.75">
      <c r="A35" t="s">
        <v>29</v>
      </c>
      <c r="E35" s="3">
        <v>5.87</v>
      </c>
      <c r="F35" s="3">
        <v>5.14</v>
      </c>
      <c r="G35" t="s">
        <v>30</v>
      </c>
    </row>
    <row r="36" spans="1:6" ht="12.75">
      <c r="A36" t="s">
        <v>28</v>
      </c>
      <c r="E36" s="3">
        <f>E28/E11*100</f>
        <v>41.289011919955016</v>
      </c>
      <c r="F36" s="3">
        <f>F28/F11*100</f>
        <v>38.85963177022019</v>
      </c>
    </row>
    <row r="38" ht="12.75">
      <c r="A38" t="s">
        <v>36</v>
      </c>
    </row>
    <row r="39" ht="12.75">
      <c r="A39" t="s">
        <v>37</v>
      </c>
    </row>
    <row r="40" spans="1:6" ht="12.75">
      <c r="A40" s="10" t="s">
        <v>38</v>
      </c>
      <c r="E40" s="11">
        <f>(E33*C43+E34*C44+E36*E27)/100</f>
        <v>0.12926904774549633</v>
      </c>
      <c r="F40" s="11">
        <f>(F33*C43+F34*C44+F36*F27)/100</f>
        <v>0.1284335041540714</v>
      </c>
    </row>
    <row r="42" ht="12.75">
      <c r="A42" t="s">
        <v>35</v>
      </c>
    </row>
    <row r="43" spans="1:3" ht="12.75">
      <c r="A43" s="9" t="s">
        <v>32</v>
      </c>
      <c r="C43" s="6">
        <v>0.217</v>
      </c>
    </row>
    <row r="44" spans="1:3" ht="12.75">
      <c r="A44" s="9" t="s">
        <v>33</v>
      </c>
      <c r="C44" s="6">
        <v>0.542</v>
      </c>
    </row>
    <row r="45" spans="1:3" ht="12.75">
      <c r="A45" s="9" t="s">
        <v>34</v>
      </c>
      <c r="C45" s="6">
        <v>0.13</v>
      </c>
    </row>
    <row r="47" spans="1:2" ht="12.75">
      <c r="A47" t="s">
        <v>25</v>
      </c>
      <c r="B47" s="4">
        <v>3.1415926536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Physics Department</cp:lastModifiedBy>
  <cp:lastPrinted>2009-03-16T22:15:32Z</cp:lastPrinted>
  <dcterms:created xsi:type="dcterms:W3CDTF">2009-03-16T20:27:05Z</dcterms:created>
  <dcterms:modified xsi:type="dcterms:W3CDTF">2009-03-16T22:18:48Z</dcterms:modified>
  <cp:category/>
  <cp:version/>
  <cp:contentType/>
  <cp:contentStatus/>
</cp:coreProperties>
</file>